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2" windowWidth="14952" windowHeight="8832" activeTab="4"/>
  </bookViews>
  <sheets>
    <sheet name="學士班" sheetId="1" r:id="rId1"/>
    <sheet name="碩士班" sheetId="2" r:id="rId2"/>
    <sheet name="碩士在職" sheetId="3" r:id="rId3"/>
    <sheet name="博士班" sheetId="4" r:id="rId4"/>
    <sheet name="進修部" sheetId="5" r:id="rId5"/>
  </sheets>
  <definedNames>
    <definedName name="_xlnm.Print_Titles" localSheetId="2">碩士在職!$1:$4</definedName>
    <definedName name="_xlnm.Print_Titles" localSheetId="1">碩士班!$1:$4</definedName>
    <definedName name="_xlnm.Print_Titles" localSheetId="0">學士班!$1:$4</definedName>
  </definedNames>
  <calcPr calcId="145621"/>
</workbook>
</file>

<file path=xl/calcChain.xml><?xml version="1.0" encoding="utf-8"?>
<calcChain xmlns="http://schemas.openxmlformats.org/spreadsheetml/2006/main">
  <c r="E39" i="3" l="1"/>
  <c r="F39" i="3"/>
  <c r="G39" i="3"/>
  <c r="H39" i="3"/>
  <c r="I39" i="3"/>
  <c r="J39" i="3"/>
  <c r="K39" i="3"/>
  <c r="L39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5" i="3"/>
  <c r="D64" i="2"/>
  <c r="E64" i="2"/>
  <c r="F64" i="2"/>
  <c r="G64" i="2"/>
  <c r="H64" i="2"/>
  <c r="I64" i="2"/>
  <c r="J64" i="2"/>
  <c r="K64" i="2"/>
  <c r="L64" i="2"/>
  <c r="C64" i="2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D75" i="1"/>
  <c r="C75" i="1"/>
  <c r="D74" i="1"/>
  <c r="C74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C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C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C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B32" i="1"/>
  <c r="B39" i="1"/>
  <c r="C6" i="1"/>
  <c r="B6" i="1" s="1"/>
  <c r="D6" i="1"/>
  <c r="C7" i="1"/>
  <c r="D7" i="1"/>
  <c r="B7" i="1" s="1"/>
  <c r="C9" i="1"/>
  <c r="C12" i="1" s="1"/>
  <c r="D9" i="1"/>
  <c r="D12" i="1" s="1"/>
  <c r="C10" i="1"/>
  <c r="D10" i="1"/>
  <c r="B10" i="1" s="1"/>
  <c r="C11" i="1"/>
  <c r="B11" i="1" s="1"/>
  <c r="D11" i="1"/>
  <c r="C13" i="1"/>
  <c r="D13" i="1"/>
  <c r="D19" i="1" s="1"/>
  <c r="C14" i="1"/>
  <c r="B14" i="1" s="1"/>
  <c r="D14" i="1"/>
  <c r="C15" i="1"/>
  <c r="D15" i="1"/>
  <c r="B15" i="1" s="1"/>
  <c r="C16" i="1"/>
  <c r="B16" i="1" s="1"/>
  <c r="D16" i="1"/>
  <c r="C17" i="1"/>
  <c r="D17" i="1"/>
  <c r="B17" i="1" s="1"/>
  <c r="C18" i="1"/>
  <c r="B18" i="1" s="1"/>
  <c r="D18" i="1"/>
  <c r="C20" i="1"/>
  <c r="C26" i="1" s="1"/>
  <c r="D20" i="1"/>
  <c r="D26" i="1" s="1"/>
  <c r="C21" i="1"/>
  <c r="B21" i="1" s="1"/>
  <c r="D21" i="1"/>
  <c r="C22" i="1"/>
  <c r="D22" i="1"/>
  <c r="B22" i="1" s="1"/>
  <c r="C23" i="1"/>
  <c r="B23" i="1" s="1"/>
  <c r="D23" i="1"/>
  <c r="C24" i="1"/>
  <c r="D24" i="1"/>
  <c r="B24" i="1" s="1"/>
  <c r="C25" i="1"/>
  <c r="B25" i="1" s="1"/>
  <c r="D25" i="1"/>
  <c r="C27" i="1"/>
  <c r="D27" i="1"/>
  <c r="D34" i="1" s="1"/>
  <c r="C28" i="1"/>
  <c r="B28" i="1" s="1"/>
  <c r="D28" i="1"/>
  <c r="C29" i="1"/>
  <c r="D29" i="1"/>
  <c r="B29" i="1" s="1"/>
  <c r="C30" i="1"/>
  <c r="B30" i="1" s="1"/>
  <c r="D30" i="1"/>
  <c r="C31" i="1"/>
  <c r="D31" i="1"/>
  <c r="B31" i="1" s="1"/>
  <c r="C33" i="1"/>
  <c r="D33" i="1"/>
  <c r="B33" i="1" s="1"/>
  <c r="C35" i="1"/>
  <c r="C38" i="1" s="1"/>
  <c r="D35" i="1"/>
  <c r="D38" i="1" s="1"/>
  <c r="C36" i="1"/>
  <c r="D36" i="1"/>
  <c r="B36" i="1" s="1"/>
  <c r="C37" i="1"/>
  <c r="B37" i="1" s="1"/>
  <c r="D37" i="1"/>
  <c r="C39" i="1"/>
  <c r="C42" i="1" s="1"/>
  <c r="C40" i="1"/>
  <c r="B40" i="1" s="1"/>
  <c r="D40" i="1"/>
  <c r="C41" i="1"/>
  <c r="B41" i="1" s="1"/>
  <c r="D41" i="1"/>
  <c r="C43" i="1"/>
  <c r="B43" i="1" s="1"/>
  <c r="D43" i="1"/>
  <c r="D48" i="1" s="1"/>
  <c r="C44" i="1"/>
  <c r="B44" i="1" s="1"/>
  <c r="D44" i="1"/>
  <c r="C45" i="1"/>
  <c r="B45" i="1" s="1"/>
  <c r="D45" i="1"/>
  <c r="C46" i="1"/>
  <c r="B46" i="1" s="1"/>
  <c r="D46" i="1"/>
  <c r="C47" i="1"/>
  <c r="B47" i="1" s="1"/>
  <c r="D47" i="1"/>
  <c r="C49" i="1"/>
  <c r="C54" i="1" s="1"/>
  <c r="D49" i="1"/>
  <c r="C50" i="1"/>
  <c r="B50" i="1" s="1"/>
  <c r="D50" i="1"/>
  <c r="C51" i="1"/>
  <c r="B51" i="1" s="1"/>
  <c r="D51" i="1"/>
  <c r="C52" i="1"/>
  <c r="B52" i="1" s="1"/>
  <c r="D52" i="1"/>
  <c r="C53" i="1"/>
  <c r="B53" i="1" s="1"/>
  <c r="D53" i="1"/>
  <c r="C55" i="1"/>
  <c r="B55" i="1" s="1"/>
  <c r="D55" i="1"/>
  <c r="D65" i="1" s="1"/>
  <c r="C56" i="1"/>
  <c r="B56" i="1" s="1"/>
  <c r="D56" i="1"/>
  <c r="C57" i="1"/>
  <c r="B57" i="1" s="1"/>
  <c r="D57" i="1"/>
  <c r="C58" i="1"/>
  <c r="B58" i="1" s="1"/>
  <c r="D58" i="1"/>
  <c r="C59" i="1"/>
  <c r="B59" i="1" s="1"/>
  <c r="D59" i="1"/>
  <c r="C60" i="1"/>
  <c r="B60" i="1" s="1"/>
  <c r="D60" i="1"/>
  <c r="C61" i="1"/>
  <c r="B61" i="1" s="1"/>
  <c r="D61" i="1"/>
  <c r="C62" i="1"/>
  <c r="B62" i="1" s="1"/>
  <c r="D62" i="1"/>
  <c r="C63" i="1"/>
  <c r="B63" i="1" s="1"/>
  <c r="D63" i="1"/>
  <c r="C64" i="1"/>
  <c r="B64" i="1" s="1"/>
  <c r="D64" i="1"/>
  <c r="C66" i="1"/>
  <c r="C72" i="1" s="1"/>
  <c r="D66" i="1"/>
  <c r="C67" i="1"/>
  <c r="B67" i="1" s="1"/>
  <c r="D67" i="1"/>
  <c r="C68" i="1"/>
  <c r="B68" i="1" s="1"/>
  <c r="D68" i="1"/>
  <c r="C69" i="1"/>
  <c r="B69" i="1" s="1"/>
  <c r="D69" i="1"/>
  <c r="C70" i="1"/>
  <c r="B70" i="1" s="1"/>
  <c r="D70" i="1"/>
  <c r="C71" i="1"/>
  <c r="B71" i="1" s="1"/>
  <c r="D71" i="1"/>
  <c r="C73" i="1"/>
  <c r="B73" i="1" s="1"/>
  <c r="D73" i="1"/>
  <c r="D5" i="1"/>
  <c r="D8" i="1" s="1"/>
  <c r="C5" i="1"/>
  <c r="D37" i="3"/>
  <c r="D36" i="3"/>
  <c r="D34" i="3"/>
  <c r="D33" i="3"/>
  <c r="D31" i="3"/>
  <c r="D30" i="3"/>
  <c r="D29" i="3"/>
  <c r="D28" i="3"/>
  <c r="D27" i="3"/>
  <c r="D26" i="3"/>
  <c r="D25" i="3"/>
  <c r="D24" i="3"/>
  <c r="D22" i="3"/>
  <c r="D21" i="3"/>
  <c r="D20" i="3"/>
  <c r="D19" i="3"/>
  <c r="D18" i="3"/>
  <c r="D17" i="3"/>
  <c r="D15" i="3"/>
  <c r="D14" i="3"/>
  <c r="D13" i="3"/>
  <c r="D12" i="3"/>
  <c r="D11" i="3"/>
  <c r="D10" i="3"/>
  <c r="D9" i="3"/>
  <c r="D8" i="3"/>
  <c r="D7" i="3"/>
  <c r="D6" i="3"/>
  <c r="D5" i="3"/>
  <c r="D39" i="3" s="1"/>
  <c r="C6" i="3"/>
  <c r="C8" i="3"/>
  <c r="C10" i="3"/>
  <c r="C12" i="3"/>
  <c r="E16" i="3"/>
  <c r="F16" i="3"/>
  <c r="D16" i="3" s="1"/>
  <c r="G16" i="3"/>
  <c r="H16" i="3"/>
  <c r="I16" i="3"/>
  <c r="J16" i="3"/>
  <c r="K16" i="3"/>
  <c r="L16" i="3"/>
  <c r="C18" i="3"/>
  <c r="C20" i="3"/>
  <c r="E23" i="3"/>
  <c r="F23" i="3"/>
  <c r="D23" i="3" s="1"/>
  <c r="G23" i="3"/>
  <c r="H23" i="3"/>
  <c r="I23" i="3"/>
  <c r="J23" i="3"/>
  <c r="K23" i="3"/>
  <c r="L23" i="3"/>
  <c r="E32" i="3"/>
  <c r="F32" i="3"/>
  <c r="D32" i="3" s="1"/>
  <c r="G32" i="3"/>
  <c r="H32" i="3"/>
  <c r="I32" i="3"/>
  <c r="J32" i="3"/>
  <c r="K32" i="3"/>
  <c r="L32" i="3"/>
  <c r="E35" i="3"/>
  <c r="F35" i="3"/>
  <c r="D35" i="3" s="1"/>
  <c r="G35" i="3"/>
  <c r="H35" i="3"/>
  <c r="I35" i="3"/>
  <c r="J35" i="3"/>
  <c r="K35" i="3"/>
  <c r="L35" i="3"/>
  <c r="E38" i="3"/>
  <c r="F38" i="3"/>
  <c r="D38" i="3" s="1"/>
  <c r="G38" i="3"/>
  <c r="H38" i="3"/>
  <c r="I38" i="3"/>
  <c r="J38" i="3"/>
  <c r="K38" i="3"/>
  <c r="L38" i="3"/>
  <c r="C7" i="3"/>
  <c r="C9" i="3"/>
  <c r="C11" i="3"/>
  <c r="C13" i="3"/>
  <c r="C14" i="3"/>
  <c r="C15" i="3"/>
  <c r="C17" i="3"/>
  <c r="C19" i="3"/>
  <c r="C21" i="3"/>
  <c r="C22" i="3"/>
  <c r="C24" i="3"/>
  <c r="C25" i="3"/>
  <c r="C26" i="3"/>
  <c r="C27" i="3"/>
  <c r="C28" i="3"/>
  <c r="C29" i="3"/>
  <c r="C30" i="3"/>
  <c r="C31" i="3"/>
  <c r="C33" i="3"/>
  <c r="C34" i="3"/>
  <c r="C36" i="3"/>
  <c r="C37" i="3"/>
  <c r="C5" i="3"/>
  <c r="C39" i="3" s="1"/>
  <c r="B18" i="2"/>
  <c r="B19" i="2"/>
  <c r="B20" i="2"/>
  <c r="B21" i="2"/>
  <c r="B22" i="2"/>
  <c r="B23" i="2"/>
  <c r="B24" i="2"/>
  <c r="B26" i="2"/>
  <c r="B27" i="2"/>
  <c r="B28" i="2"/>
  <c r="B29" i="2"/>
  <c r="B30" i="2"/>
  <c r="B31" i="2"/>
  <c r="B32" i="2"/>
  <c r="B34" i="2"/>
  <c r="B35" i="2"/>
  <c r="B36" i="2"/>
  <c r="B37" i="2"/>
  <c r="B39" i="2"/>
  <c r="B40" i="2"/>
  <c r="B41" i="2"/>
  <c r="B43" i="2"/>
  <c r="B44" i="2"/>
  <c r="B45" i="2"/>
  <c r="B46" i="2"/>
  <c r="B47" i="2"/>
  <c r="B48" i="2"/>
  <c r="B49" i="2"/>
  <c r="B51" i="2"/>
  <c r="B52" i="2"/>
  <c r="B53" i="2"/>
  <c r="B54" i="2"/>
  <c r="B55" i="2"/>
  <c r="B56" i="2"/>
  <c r="B58" i="2"/>
  <c r="B59" i="2"/>
  <c r="B60" i="2"/>
  <c r="B61" i="2"/>
  <c r="B62" i="2"/>
  <c r="B13" i="2"/>
  <c r="B14" i="2"/>
  <c r="B15" i="2"/>
  <c r="B16" i="2"/>
  <c r="B10" i="2"/>
  <c r="B11" i="2"/>
  <c r="B9" i="2"/>
  <c r="D63" i="2"/>
  <c r="E63" i="2"/>
  <c r="F63" i="2"/>
  <c r="G63" i="2"/>
  <c r="H63" i="2"/>
  <c r="I63" i="2"/>
  <c r="J63" i="2"/>
  <c r="K63" i="2"/>
  <c r="L63" i="2"/>
  <c r="C63" i="2"/>
  <c r="D57" i="2"/>
  <c r="E57" i="2"/>
  <c r="F57" i="2"/>
  <c r="G57" i="2"/>
  <c r="H57" i="2"/>
  <c r="I57" i="2"/>
  <c r="J57" i="2"/>
  <c r="K57" i="2"/>
  <c r="L57" i="2"/>
  <c r="C57" i="2"/>
  <c r="D50" i="2"/>
  <c r="E50" i="2"/>
  <c r="F50" i="2"/>
  <c r="G50" i="2"/>
  <c r="H50" i="2"/>
  <c r="I50" i="2"/>
  <c r="J50" i="2"/>
  <c r="K50" i="2"/>
  <c r="L50" i="2"/>
  <c r="C50" i="2"/>
  <c r="D42" i="2"/>
  <c r="E42" i="2"/>
  <c r="F42" i="2"/>
  <c r="G42" i="2"/>
  <c r="H42" i="2"/>
  <c r="I42" i="2"/>
  <c r="J42" i="2"/>
  <c r="K42" i="2"/>
  <c r="L42" i="2"/>
  <c r="C42" i="2"/>
  <c r="D38" i="2"/>
  <c r="E38" i="2"/>
  <c r="F38" i="2"/>
  <c r="G38" i="2"/>
  <c r="H38" i="2"/>
  <c r="I38" i="2"/>
  <c r="J38" i="2"/>
  <c r="K38" i="2"/>
  <c r="L38" i="2"/>
  <c r="C38" i="2"/>
  <c r="D33" i="2"/>
  <c r="E33" i="2"/>
  <c r="F33" i="2"/>
  <c r="G33" i="2"/>
  <c r="H33" i="2"/>
  <c r="I33" i="2"/>
  <c r="J33" i="2"/>
  <c r="K33" i="2"/>
  <c r="L33" i="2"/>
  <c r="C33" i="2"/>
  <c r="D25" i="2"/>
  <c r="E25" i="2"/>
  <c r="F25" i="2"/>
  <c r="G25" i="2"/>
  <c r="H25" i="2"/>
  <c r="I25" i="2"/>
  <c r="J25" i="2"/>
  <c r="K25" i="2"/>
  <c r="L25" i="2"/>
  <c r="C25" i="2"/>
  <c r="D17" i="2"/>
  <c r="E17" i="2"/>
  <c r="F17" i="2"/>
  <c r="G17" i="2"/>
  <c r="H17" i="2"/>
  <c r="I17" i="2"/>
  <c r="J17" i="2"/>
  <c r="K17" i="2"/>
  <c r="L17" i="2"/>
  <c r="C17" i="2"/>
  <c r="D12" i="2"/>
  <c r="E12" i="2"/>
  <c r="F12" i="2"/>
  <c r="G12" i="2"/>
  <c r="H12" i="2"/>
  <c r="I12" i="2"/>
  <c r="J12" i="2"/>
  <c r="K12" i="2"/>
  <c r="L12" i="2"/>
  <c r="C12" i="2"/>
  <c r="D8" i="2"/>
  <c r="E8" i="2"/>
  <c r="F8" i="2"/>
  <c r="G8" i="2"/>
  <c r="H8" i="2"/>
  <c r="I8" i="2"/>
  <c r="J8" i="2"/>
  <c r="K8" i="2"/>
  <c r="L8" i="2"/>
  <c r="C8" i="2"/>
  <c r="B6" i="2"/>
  <c r="B7" i="2"/>
  <c r="B5" i="2"/>
  <c r="B8" i="2" s="1"/>
  <c r="B65" i="1" l="1"/>
  <c r="B48" i="1"/>
  <c r="B5" i="1"/>
  <c r="B8" i="1" s="1"/>
  <c r="B49" i="1"/>
  <c r="B54" i="1" s="1"/>
  <c r="B42" i="1"/>
  <c r="B27" i="1"/>
  <c r="B34" i="1" s="1"/>
  <c r="B20" i="1"/>
  <c r="B26" i="1" s="1"/>
  <c r="B13" i="1"/>
  <c r="B19" i="1" s="1"/>
  <c r="C48" i="1"/>
  <c r="C65" i="1"/>
  <c r="B66" i="1"/>
  <c r="B72" i="1" s="1"/>
  <c r="B35" i="1"/>
  <c r="B38" i="1" s="1"/>
  <c r="B9" i="1"/>
  <c r="B12" i="1" s="1"/>
  <c r="B39" i="3"/>
  <c r="B12" i="2"/>
  <c r="B17" i="2"/>
  <c r="B25" i="2"/>
  <c r="B33" i="2"/>
  <c r="B38" i="2"/>
  <c r="B42" i="2"/>
  <c r="B50" i="2"/>
  <c r="B57" i="2"/>
  <c r="B63" i="2"/>
  <c r="C16" i="3"/>
  <c r="C23" i="3"/>
  <c r="C32" i="3"/>
  <c r="C38" i="3"/>
  <c r="C35" i="3"/>
  <c r="B64" i="2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5" i="5"/>
  <c r="C6" i="5"/>
  <c r="C7" i="5"/>
  <c r="C8" i="5"/>
  <c r="C9" i="5"/>
  <c r="B9" i="5" s="1"/>
  <c r="C10" i="5"/>
  <c r="C11" i="5"/>
  <c r="C12" i="5"/>
  <c r="C13" i="5"/>
  <c r="C14" i="5"/>
  <c r="C15" i="5"/>
  <c r="C16" i="5"/>
  <c r="C17" i="5"/>
  <c r="B17" i="5" s="1"/>
  <c r="C18" i="5"/>
  <c r="C19" i="5"/>
  <c r="C20" i="5"/>
  <c r="C21" i="5"/>
  <c r="C22" i="5"/>
  <c r="C5" i="5"/>
  <c r="B13" i="5"/>
  <c r="B21" i="5"/>
  <c r="E23" i="5"/>
  <c r="F23" i="5"/>
  <c r="G23" i="5"/>
  <c r="H23" i="5"/>
  <c r="I23" i="5"/>
  <c r="J23" i="5"/>
  <c r="K23" i="5"/>
  <c r="L23" i="5"/>
  <c r="M23" i="5"/>
  <c r="N23" i="5"/>
  <c r="L25" i="4"/>
  <c r="K25" i="4"/>
  <c r="J25" i="4"/>
  <c r="I25" i="4"/>
  <c r="H25" i="4"/>
  <c r="G25" i="4"/>
  <c r="F25" i="4"/>
  <c r="E25" i="4"/>
  <c r="D14" i="4"/>
  <c r="D25" i="4" s="1"/>
  <c r="C14" i="4"/>
  <c r="B14" i="4" s="1"/>
  <c r="B7" i="4"/>
  <c r="B16" i="4"/>
  <c r="B17" i="4"/>
  <c r="B18" i="4"/>
  <c r="B19" i="4"/>
  <c r="B20" i="4"/>
  <c r="B21" i="4"/>
  <c r="B22" i="4"/>
  <c r="B23" i="4"/>
  <c r="B24" i="4"/>
  <c r="D15" i="4"/>
  <c r="C15" i="4"/>
  <c r="D13" i="4"/>
  <c r="C13" i="4"/>
  <c r="D11" i="4"/>
  <c r="D9" i="4"/>
  <c r="C9" i="4"/>
  <c r="D8" i="4"/>
  <c r="C8" i="4"/>
  <c r="D6" i="4"/>
  <c r="C6" i="4"/>
  <c r="D5" i="4"/>
  <c r="C5" i="4"/>
  <c r="B75" i="1" l="1"/>
  <c r="C25" i="4"/>
  <c r="D23" i="5"/>
  <c r="C23" i="5"/>
  <c r="B23" i="5" s="1"/>
  <c r="B19" i="5"/>
  <c r="B15" i="5"/>
  <c r="B11" i="5"/>
  <c r="B7" i="5"/>
  <c r="B22" i="5"/>
  <c r="B20" i="5"/>
  <c r="B18" i="5"/>
  <c r="B16" i="5"/>
  <c r="B14" i="5"/>
  <c r="B12" i="5"/>
  <c r="B10" i="5"/>
  <c r="B8" i="5"/>
  <c r="B6" i="5"/>
  <c r="B5" i="5"/>
  <c r="B5" i="4"/>
  <c r="B6" i="4"/>
  <c r="B9" i="4"/>
  <c r="B13" i="4"/>
  <c r="B15" i="4"/>
  <c r="B8" i="4"/>
  <c r="B25" i="4"/>
</calcChain>
</file>

<file path=xl/sharedStrings.xml><?xml version="1.0" encoding="utf-8"?>
<sst xmlns="http://schemas.openxmlformats.org/spreadsheetml/2006/main" count="322" uniqueCount="201">
  <si>
    <t>輔仁大學105學年度第1學期</t>
  </si>
  <si>
    <t>日間部　　學生註冊人數統計表</t>
  </si>
  <si>
    <t>院系系(科)</t>
  </si>
  <si>
    <t>共計</t>
  </si>
  <si>
    <t>一年級</t>
  </si>
  <si>
    <t>二年級</t>
  </si>
  <si>
    <t>三年級</t>
  </si>
  <si>
    <t>四年級</t>
  </si>
  <si>
    <t>五年級</t>
  </si>
  <si>
    <t>六年級</t>
  </si>
  <si>
    <t>七年級</t>
  </si>
  <si>
    <t>延修生</t>
  </si>
  <si>
    <t>計</t>
  </si>
  <si>
    <t>男</t>
  </si>
  <si>
    <t>女</t>
  </si>
  <si>
    <t xml:space="preserve">音樂學系                          </t>
  </si>
  <si>
    <t xml:space="preserve">應用美術學系                      </t>
  </si>
  <si>
    <t xml:space="preserve">景觀設計學系                      </t>
  </si>
  <si>
    <t>藝術學院　　                  小計</t>
  </si>
  <si>
    <t xml:space="preserve">中國文學系                        </t>
  </si>
  <si>
    <t xml:space="preserve">歷史學系                          </t>
  </si>
  <si>
    <t xml:space="preserve">哲學系                            </t>
  </si>
  <si>
    <t>文學院　　　                  小計</t>
  </si>
  <si>
    <t xml:space="preserve">護理學系                          </t>
  </si>
  <si>
    <t xml:space="preserve">公共衛生學系                      </t>
  </si>
  <si>
    <t xml:space="preserve">醫學系                            </t>
  </si>
  <si>
    <t xml:space="preserve">臨床心理學系                      </t>
  </si>
  <si>
    <t xml:space="preserve">職能治療學系                      </t>
  </si>
  <si>
    <t xml:space="preserve">呼吸治療學系                      </t>
  </si>
  <si>
    <t>醫學院                        小計</t>
  </si>
  <si>
    <t xml:space="preserve">英國語文學系                      </t>
  </si>
  <si>
    <t xml:space="preserve">法國語文學系                      </t>
  </si>
  <si>
    <t xml:space="preserve">西班牙語文學系                    </t>
  </si>
  <si>
    <t xml:space="preserve">日本語文學系                      </t>
  </si>
  <si>
    <t xml:space="preserve">義大利語文學系                    </t>
  </si>
  <si>
    <t xml:space="preserve">德語語文學系                      </t>
  </si>
  <si>
    <t>外國語文學院                  小計</t>
  </si>
  <si>
    <t xml:space="preserve">織品服裝學系織品設計組            </t>
  </si>
  <si>
    <t xml:space="preserve">織品服裝學系織品服飾行銷組        </t>
  </si>
  <si>
    <t xml:space="preserve">餐旅管理學系                      </t>
  </si>
  <si>
    <t xml:space="preserve">兒童與家庭學系                    </t>
  </si>
  <si>
    <t xml:space="preserve">織品服裝學系服飾設計組            </t>
  </si>
  <si>
    <t xml:space="preserve">食品科學系                        </t>
  </si>
  <si>
    <t xml:space="preserve">營養科學系                        </t>
  </si>
  <si>
    <t>民生學院　　                  小計</t>
  </si>
  <si>
    <t xml:space="preserve">影像傳播學系                      </t>
  </si>
  <si>
    <t xml:space="preserve">新聞傳播學系                      </t>
  </si>
  <si>
    <t xml:space="preserve">廣告傳播學系                      </t>
  </si>
  <si>
    <t>傳播學院                      小計</t>
  </si>
  <si>
    <t xml:space="preserve">法律學系                          </t>
  </si>
  <si>
    <t xml:space="preserve">財經法律學系                      </t>
  </si>
  <si>
    <t xml:space="preserve">學士後法律學系                    </t>
  </si>
  <si>
    <t>法律學院                      小計</t>
  </si>
  <si>
    <t xml:space="preserve">教育領導與科技發展學士學位學程    </t>
  </si>
  <si>
    <t xml:space="preserve">圖書資訊學系                      </t>
  </si>
  <si>
    <t xml:space="preserve">體育學系體育學組                  </t>
  </si>
  <si>
    <t xml:space="preserve">體育學系運動競技組                </t>
  </si>
  <si>
    <t xml:space="preserve">體育學系運動健康管理組            </t>
  </si>
  <si>
    <t>教育學院                      小計</t>
  </si>
  <si>
    <t xml:space="preserve">企業管理學系                      </t>
  </si>
  <si>
    <t xml:space="preserve">金融與國際企業學系                </t>
  </si>
  <si>
    <t xml:space="preserve">會計學系                          </t>
  </si>
  <si>
    <t xml:space="preserve">資訊管理學系                      </t>
  </si>
  <si>
    <t xml:space="preserve">統計資訊學系                      </t>
  </si>
  <si>
    <t>管理學院　　                  小計</t>
  </si>
  <si>
    <t xml:space="preserve">醫學資訊與創新應用學士學位學程    </t>
  </si>
  <si>
    <t xml:space="preserve">電機工程學系系統與晶片設計組      </t>
  </si>
  <si>
    <t xml:space="preserve">數學系純數學組                    </t>
  </si>
  <si>
    <t xml:space="preserve">數學系應用數學組                  </t>
  </si>
  <si>
    <t xml:space="preserve">化學系                            </t>
  </si>
  <si>
    <t xml:space="preserve">資訊工程學系                      </t>
  </si>
  <si>
    <t xml:space="preserve">生命科學系                        </t>
  </si>
  <si>
    <t xml:space="preserve">物理學系物理組                    </t>
  </si>
  <si>
    <t xml:space="preserve">物理學系光電物理組                </t>
  </si>
  <si>
    <t xml:space="preserve">電機工程學系電腦與通訊工程組      </t>
  </si>
  <si>
    <t>理工學院　　                  小計</t>
  </si>
  <si>
    <t xml:space="preserve">天主教研修學士學位學程            </t>
  </si>
  <si>
    <t xml:space="preserve">心理學系                          </t>
  </si>
  <si>
    <t xml:space="preserve">社會學系                          </t>
  </si>
  <si>
    <t xml:space="preserve">社會工作學系                      </t>
  </si>
  <si>
    <t xml:space="preserve">經濟學系                          </t>
  </si>
  <si>
    <t xml:space="preserve">宗教學系                          </t>
  </si>
  <si>
    <t>社會科學院                    小計</t>
  </si>
  <si>
    <t xml:space="preserve">護理學系二年制在職專班            </t>
  </si>
  <si>
    <t>日間部                        合計</t>
  </si>
  <si>
    <t>碩士班　　學生註冊人數統計表</t>
  </si>
  <si>
    <r>
      <t>院系系</t>
    </r>
    <r>
      <rPr>
        <sz val="12"/>
        <rFont val="Times New Roman"/>
        <family val="1"/>
        <charset val="136"/>
      </rPr>
      <t>(</t>
    </r>
    <r>
      <rPr>
        <sz val="12"/>
        <rFont val="新細明體"/>
        <family val="1"/>
        <charset val="136"/>
      </rPr>
      <t>科</t>
    </r>
    <r>
      <rPr>
        <sz val="12"/>
        <rFont val="Times New Roman"/>
        <family val="1"/>
        <charset val="136"/>
      </rPr>
      <t>)</t>
    </r>
  </si>
  <si>
    <t xml:space="preserve">音樂學系碩士班                    </t>
  </si>
  <si>
    <t xml:space="preserve">應用美術學系碩士班                </t>
  </si>
  <si>
    <t xml:space="preserve">景觀設計學系碩士班                </t>
  </si>
  <si>
    <t xml:space="preserve">中國文學系碩士班                  </t>
  </si>
  <si>
    <t xml:space="preserve">歷史學系碩士班                    </t>
  </si>
  <si>
    <t xml:space="preserve">哲學系碩士班                      </t>
  </si>
  <si>
    <t xml:space="preserve">生物醫學暨藥學研究所碩士班        </t>
  </si>
  <si>
    <t xml:space="preserve">護理學系碩士班                    </t>
  </si>
  <si>
    <t xml:space="preserve">公共衛生學系碩士班                </t>
  </si>
  <si>
    <t xml:space="preserve">臨床心理學系碩士班                </t>
  </si>
  <si>
    <t xml:space="preserve">跨文化研究所語言學碩士班          </t>
  </si>
  <si>
    <t xml:space="preserve">跨文化研究所翻譯學碩士班          </t>
  </si>
  <si>
    <t xml:space="preserve">英國語文學系碩士班                </t>
  </si>
  <si>
    <t xml:space="preserve">法國語文學系碩士班                </t>
  </si>
  <si>
    <t xml:space="preserve">西班牙語文學系碩士班              </t>
  </si>
  <si>
    <t xml:space="preserve">日本語文學系碩士班                </t>
  </si>
  <si>
    <t xml:space="preserve">德語語文學系碩士班                </t>
  </si>
  <si>
    <t xml:space="preserve">品牌與時尚經營管理碩士學位學程    </t>
  </si>
  <si>
    <t xml:space="preserve">博物館學研究所碩士班              </t>
  </si>
  <si>
    <t xml:space="preserve">織品服裝學系碩士班                </t>
  </si>
  <si>
    <t xml:space="preserve">餐旅管理學系碩士班                </t>
  </si>
  <si>
    <t xml:space="preserve">兒童與家庭學系碩士班              </t>
  </si>
  <si>
    <t xml:space="preserve">食品科學系碩士班                  </t>
  </si>
  <si>
    <t xml:space="preserve">營養科學系碩士班                  </t>
  </si>
  <si>
    <t xml:space="preserve">大眾傳播學研究所碩士班            </t>
  </si>
  <si>
    <t xml:space="preserve">法律學系碩士班                    </t>
  </si>
  <si>
    <t xml:space="preserve">財經法律學系碩士班                </t>
  </si>
  <si>
    <t xml:space="preserve">體育學系碩士班                    </t>
  </si>
  <si>
    <t xml:space="preserve">圖書資訊學系碩士班                </t>
  </si>
  <si>
    <t xml:space="preserve">教育領導與發展研究所碩士班        </t>
  </si>
  <si>
    <t xml:space="preserve">企業管理學系管理學碩士班          </t>
  </si>
  <si>
    <t xml:space="preserve">金融與國際企業學系金融碩士班      </t>
  </si>
  <si>
    <t xml:space="preserve">國際經營管理碩士學位學程          </t>
  </si>
  <si>
    <t xml:space="preserve">社會企業碩士學位學程              </t>
  </si>
  <si>
    <t xml:space="preserve">會計學系碩士班                    </t>
  </si>
  <si>
    <t xml:space="preserve">資訊管理學系碩士班                </t>
  </si>
  <si>
    <t xml:space="preserve">統計資訊學系應用統計碩士班        </t>
  </si>
  <si>
    <t xml:space="preserve">物理學系碩士班                    </t>
  </si>
  <si>
    <t xml:space="preserve">化學系碩士班                      </t>
  </si>
  <si>
    <t xml:space="preserve">數學系碩士班                      </t>
  </si>
  <si>
    <t xml:space="preserve">資訊工程學系碩士班                </t>
  </si>
  <si>
    <t xml:space="preserve">生命科學系碩士班                  </t>
  </si>
  <si>
    <t xml:space="preserve">電機工程學系碩士班                </t>
  </si>
  <si>
    <t xml:space="preserve">心理學系碩士班                    </t>
  </si>
  <si>
    <t xml:space="preserve">社會學系碩士班                    </t>
  </si>
  <si>
    <t xml:space="preserve">社會工作學系碩士班                </t>
  </si>
  <si>
    <t xml:space="preserve">經濟學系碩士班                    </t>
  </si>
  <si>
    <t xml:space="preserve">宗教學系碩士班                    </t>
  </si>
  <si>
    <t>碩士班                        合計</t>
  </si>
  <si>
    <t>碩士在職專班　　學生註冊人數統計表</t>
  </si>
  <si>
    <t xml:space="preserve">音樂學系碩士在職專班              </t>
  </si>
  <si>
    <t xml:space="preserve">哲學系碩士在職專班                </t>
  </si>
  <si>
    <t>跨專業長期照護碩士學位學程在職專班</t>
  </si>
  <si>
    <t xml:space="preserve">跨文化研究所翻譯學碩士在職專班    </t>
  </si>
  <si>
    <t xml:space="preserve">織品服裝學系碩士在職專班          </t>
  </si>
  <si>
    <t xml:space="preserve">餐旅管理學系碩士在職專班          </t>
  </si>
  <si>
    <t xml:space="preserve">兒童與家庭學系碩士在職專班        </t>
  </si>
  <si>
    <t xml:space="preserve">大眾傳播學研究所碩士在職專班      </t>
  </si>
  <si>
    <t xml:space="preserve">法律學系碩士在職專班              </t>
  </si>
  <si>
    <t xml:space="preserve">體育學系碩士在職專班              </t>
  </si>
  <si>
    <t xml:space="preserve">教育領導與發展研究所碩士在職專班  </t>
  </si>
  <si>
    <t xml:space="preserve">企業管理學系管理學碩士在職專班    </t>
  </si>
  <si>
    <t>金融與國際企業學系金融碩士在職專班</t>
  </si>
  <si>
    <t xml:space="preserve">社會企業碩士在職學位學程          </t>
  </si>
  <si>
    <t xml:space="preserve">會計學系碩士在職專班              </t>
  </si>
  <si>
    <t xml:space="preserve">資訊管理學系碩士在職專班          </t>
  </si>
  <si>
    <t xml:space="preserve">統計資訊學系應用統計碩士在職專班  </t>
  </si>
  <si>
    <t xml:space="preserve">科技管理碩士學位學程在職專班      </t>
  </si>
  <si>
    <t>國際創業與經營管理碩士學位學程在職</t>
  </si>
  <si>
    <t xml:space="preserve">資訊工程學系碩士在職專班          </t>
  </si>
  <si>
    <t xml:space="preserve">電機工程學系碩士在職專班          </t>
  </si>
  <si>
    <t>非營利組織管理碩士學位學程在職專班</t>
  </si>
  <si>
    <t xml:space="preserve">宗教學系碩士在職專班              </t>
  </si>
  <si>
    <t>碩士在職專班                  合計</t>
  </si>
  <si>
    <t>博士班　　學生註冊人數統計表</t>
  </si>
  <si>
    <t xml:space="preserve">音樂學系博士班音樂學組            </t>
  </si>
  <si>
    <t xml:space="preserve">音樂學系博士班演奏組              </t>
  </si>
  <si>
    <t xml:space="preserve">中國文學系博士班                  </t>
  </si>
  <si>
    <t xml:space="preserve">哲學系博士班                      </t>
  </si>
  <si>
    <t xml:space="preserve">跨文化研究所比較文學博士班        </t>
  </si>
  <si>
    <t xml:space="preserve">食品營養博士學位學程              </t>
  </si>
  <si>
    <t xml:space="preserve">法律學系博士班                    </t>
  </si>
  <si>
    <t xml:space="preserve">商學研究所博士班                  </t>
  </si>
  <si>
    <t xml:space="preserve">化學系博士班                      </t>
  </si>
  <si>
    <t xml:space="preserve">應用科學與工程研究所博士班        </t>
  </si>
  <si>
    <t xml:space="preserve">心理學系博士班                    </t>
  </si>
  <si>
    <t xml:space="preserve">宗教學系博士班                    </t>
  </si>
  <si>
    <t>博士班                        合計</t>
  </si>
  <si>
    <r>
      <t>進修學士班　</t>
    </r>
    <r>
      <rPr>
        <sz val="16"/>
        <rFont val="新細明體"/>
        <family val="1"/>
        <charset val="136"/>
      </rPr>
      <t>學生註冊人數統計表</t>
    </r>
  </si>
  <si>
    <t xml:space="preserve">大眾傳播學士學位學程              </t>
  </si>
  <si>
    <t xml:space="preserve">商業管理學士學位學程              </t>
  </si>
  <si>
    <t xml:space="preserve">藝術與文化創意學士學位學程        </t>
  </si>
  <si>
    <t xml:space="preserve">軟體工程與數位創意學士學位學程    </t>
  </si>
  <si>
    <t xml:space="preserve">數學系                            </t>
  </si>
  <si>
    <t>進修部                        合計</t>
  </si>
  <si>
    <t xml:space="preserve">運動休閒管理學士學位學程          </t>
  </si>
  <si>
    <t xml:space="preserve">            2、 本表不含註冊後休學生。</t>
  </si>
  <si>
    <t xml:space="preserve">備註：1、 本表依據1051015統計數字製表。
            2、 本表不含註冊後休學生。 </t>
    <phoneticPr fontId="23" type="noConversion"/>
  </si>
  <si>
    <t xml:space="preserve">備註：1、 本表依據1051015統計數字製表
            2、 本表不含註冊後休學生。  </t>
    <phoneticPr fontId="23" type="noConversion"/>
  </si>
  <si>
    <t xml:space="preserve">備註：1、 本表依據1051015統計數字製表
            2、 本表不含註冊後休學生。 </t>
    <phoneticPr fontId="23" type="noConversion"/>
  </si>
  <si>
    <t>備註：1、 本表依據1051015統計數字製表。</t>
    <phoneticPr fontId="23" type="noConversion"/>
  </si>
  <si>
    <t>藝術學院</t>
    <phoneticPr fontId="23" type="noConversion"/>
  </si>
  <si>
    <t>文學院</t>
    <phoneticPr fontId="23" type="noConversion"/>
  </si>
  <si>
    <t>醫學院</t>
    <phoneticPr fontId="23" type="noConversion"/>
  </si>
  <si>
    <t>外語學院</t>
    <phoneticPr fontId="23" type="noConversion"/>
  </si>
  <si>
    <t>民生學院</t>
    <phoneticPr fontId="23" type="noConversion"/>
  </si>
  <si>
    <t>傳播學院</t>
    <phoneticPr fontId="23" type="noConversion"/>
  </si>
  <si>
    <t>法律學院</t>
    <phoneticPr fontId="23" type="noConversion"/>
  </si>
  <si>
    <t>教育學院</t>
    <phoneticPr fontId="23" type="noConversion"/>
  </si>
  <si>
    <t>管理學院</t>
    <phoneticPr fontId="23" type="noConversion"/>
  </si>
  <si>
    <t>理工學院</t>
    <phoneticPr fontId="23" type="noConversion"/>
  </si>
  <si>
    <t>社會科學院</t>
    <phoneticPr fontId="23" type="noConversion"/>
  </si>
  <si>
    <t>二年制</t>
    <phoneticPr fontId="23" type="noConversion"/>
  </si>
  <si>
    <t>外國語文學院                  小計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</si>
</sst>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6"/>
      <name val="新細明體"/>
      <family val="1"/>
      <charset val="136"/>
    </font>
    <font>
      <b/>
      <sz val="16"/>
      <name val="新細明體"/>
      <family val="1"/>
      <charset val="136"/>
    </font>
    <font>
      <sz val="12"/>
      <name val="Times New Roman"/>
      <family val="1"/>
    </font>
    <font>
      <sz val="12"/>
      <color indexed="8"/>
      <name val="新細明體"/>
      <family val="1"/>
      <charset val="136"/>
    </font>
    <font>
      <sz val="12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  <charset val="136"/>
    </font>
    <font>
      <sz val="12"/>
      <color theme="9" tint="-0.249977111117893"/>
      <name val="新細明體"/>
      <family val="1"/>
      <charset val="136"/>
    </font>
    <font>
      <sz val="12"/>
      <color theme="8" tint="-0.249977111117893"/>
      <name val="新細明體"/>
      <family val="1"/>
      <charset val="136"/>
    </font>
    <font>
      <sz val="12"/>
      <color theme="4" tint="-0.249977111117893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shrinkToFit="1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/>
    </xf>
    <xf numFmtId="0" fontId="0" fillId="0" borderId="10" xfId="0" applyBorder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21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0" fillId="33" borderId="10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vertical="top" wrapText="1" shrinkToFit="1"/>
    </xf>
    <xf numFmtId="0" fontId="0" fillId="0" borderId="10" xfId="0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34" borderId="10" xfId="0" applyFill="1" applyBorder="1">
      <alignment vertical="center"/>
    </xf>
    <xf numFmtId="0" fontId="0" fillId="36" borderId="10" xfId="0" applyFill="1" applyBorder="1">
      <alignment vertical="center"/>
    </xf>
    <xf numFmtId="0" fontId="27" fillId="37" borderId="10" xfId="0" applyFont="1" applyFill="1" applyBorder="1">
      <alignment vertical="center"/>
    </xf>
    <xf numFmtId="0" fontId="0" fillId="37" borderId="10" xfId="0" applyFill="1" applyBorder="1">
      <alignment vertical="center"/>
    </xf>
    <xf numFmtId="0" fontId="0" fillId="38" borderId="10" xfId="0" applyFill="1" applyBorder="1">
      <alignment vertical="center"/>
    </xf>
    <xf numFmtId="0" fontId="25" fillId="36" borderId="10" xfId="0" applyFont="1" applyFill="1" applyBorder="1">
      <alignment vertical="center"/>
    </xf>
    <xf numFmtId="0" fontId="25" fillId="38" borderId="10" xfId="0" applyFont="1" applyFill="1" applyBorder="1">
      <alignment vertical="center"/>
    </xf>
    <xf numFmtId="0" fontId="27" fillId="35" borderId="10" xfId="0" applyFont="1" applyFill="1" applyBorder="1">
      <alignment vertical="center"/>
    </xf>
    <xf numFmtId="0" fontId="27" fillId="33" borderId="10" xfId="0" applyFont="1" applyFill="1" applyBorder="1">
      <alignment vertical="center"/>
    </xf>
    <xf numFmtId="0" fontId="28" fillId="36" borderId="10" xfId="0" applyFont="1" applyFill="1" applyBorder="1">
      <alignment vertical="center"/>
    </xf>
    <xf numFmtId="0" fontId="25" fillId="34" borderId="10" xfId="0" applyFont="1" applyFill="1" applyBorder="1">
      <alignment vertical="center"/>
    </xf>
    <xf numFmtId="0" fontId="26" fillId="39" borderId="10" xfId="0" applyFont="1" applyFill="1" applyBorder="1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 customBuiltin="1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3">
    <dxf>
      <font>
        <i val="0"/>
        <condense val="0"/>
        <extend val="0"/>
        <color rgb="FF0000FF"/>
      </font>
    </dxf>
    <dxf>
      <font>
        <i val="0"/>
        <condense val="0"/>
        <extend val="0"/>
        <color rgb="FF0000FF"/>
      </font>
    </dxf>
    <dxf>
      <font>
        <i val="0"/>
        <condense val="0"/>
        <extend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8"/>
  <sheetViews>
    <sheetView zoomScale="70" workbookViewId="0">
      <pane ySplit="4" topLeftCell="A5" activePane="bottomLeft" state="frozenSplit"/>
      <selection pane="bottomLeft" activeCell="Z69" sqref="Z69"/>
    </sheetView>
  </sheetViews>
  <sheetFormatPr defaultColWidth="10" defaultRowHeight="16.5" customHeight="1" x14ac:dyDescent="0.3"/>
  <cols>
    <col min="1" max="1" width="34.88671875" style="2" customWidth="1"/>
    <col min="2" max="20" width="7" style="3" customWidth="1"/>
    <col min="21" max="16384" width="10" style="1"/>
  </cols>
  <sheetData>
    <row r="1" spans="1:20" s="4" customFormat="1" ht="30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s="4" customFormat="1" ht="30" customHeight="1" x14ac:dyDescent="0.3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6.5" customHeight="1" x14ac:dyDescent="0.3">
      <c r="A3" s="25" t="s">
        <v>2</v>
      </c>
      <c r="B3" s="19" t="s">
        <v>3</v>
      </c>
      <c r="C3" s="27"/>
      <c r="D3" s="20"/>
      <c r="E3" s="19" t="s">
        <v>4</v>
      </c>
      <c r="F3" s="20"/>
      <c r="G3" s="19" t="s">
        <v>5</v>
      </c>
      <c r="H3" s="20"/>
      <c r="I3" s="19" t="s">
        <v>6</v>
      </c>
      <c r="J3" s="20"/>
      <c r="K3" s="19" t="s">
        <v>7</v>
      </c>
      <c r="L3" s="20"/>
      <c r="M3" s="19" t="s">
        <v>8</v>
      </c>
      <c r="N3" s="20"/>
      <c r="O3" s="19" t="s">
        <v>9</v>
      </c>
      <c r="P3" s="20"/>
      <c r="Q3" s="19" t="s">
        <v>10</v>
      </c>
      <c r="R3" s="20"/>
      <c r="S3" s="19" t="s">
        <v>11</v>
      </c>
      <c r="T3" s="20"/>
    </row>
    <row r="4" spans="1:20" ht="16.5" customHeight="1" x14ac:dyDescent="0.3">
      <c r="A4" s="26"/>
      <c r="B4" s="5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  <c r="O4" s="5" t="s">
        <v>13</v>
      </c>
      <c r="P4" s="5" t="s">
        <v>14</v>
      </c>
      <c r="Q4" s="5" t="s">
        <v>13</v>
      </c>
      <c r="R4" s="5" t="s">
        <v>14</v>
      </c>
      <c r="S4" s="5" t="s">
        <v>13</v>
      </c>
      <c r="T4" s="5" t="s">
        <v>14</v>
      </c>
    </row>
    <row r="5" spans="1:20" ht="19.2" customHeight="1" x14ac:dyDescent="0.3">
      <c r="A5" s="18" t="s">
        <v>15</v>
      </c>
      <c r="B5" s="18">
        <f>C5+D5</f>
        <v>197</v>
      </c>
      <c r="C5" s="18">
        <f>E5+G5+I5+K5+M5+O5+Q5+S5</f>
        <v>66</v>
      </c>
      <c r="D5" s="18">
        <f>F5+H5+J5+L5+N5+P5+R5+T5</f>
        <v>131</v>
      </c>
      <c r="E5" s="18">
        <v>19</v>
      </c>
      <c r="F5" s="18">
        <v>28</v>
      </c>
      <c r="G5" s="18">
        <v>17</v>
      </c>
      <c r="H5" s="18">
        <v>29</v>
      </c>
      <c r="I5" s="18">
        <v>15</v>
      </c>
      <c r="J5" s="18">
        <v>30</v>
      </c>
      <c r="K5" s="18">
        <v>10</v>
      </c>
      <c r="L5" s="18">
        <v>29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5</v>
      </c>
      <c r="T5" s="18">
        <v>15</v>
      </c>
    </row>
    <row r="6" spans="1:20" ht="19.2" customHeight="1" x14ac:dyDescent="0.3">
      <c r="A6" s="18" t="s">
        <v>16</v>
      </c>
      <c r="B6" s="18">
        <f t="shared" ref="B6:B69" si="0">C6+D6</f>
        <v>306</v>
      </c>
      <c r="C6" s="18">
        <f t="shared" ref="C6:C73" si="1">E6+G6+I6+K6+M6+O6+Q6+S6</f>
        <v>57</v>
      </c>
      <c r="D6" s="18">
        <f t="shared" ref="D6:D73" si="2">F6+H6+J6+L6+N6+P6+R6+T6</f>
        <v>249</v>
      </c>
      <c r="E6" s="18">
        <v>17</v>
      </c>
      <c r="F6" s="18">
        <v>50</v>
      </c>
      <c r="G6" s="18">
        <v>11</v>
      </c>
      <c r="H6" s="18">
        <v>60</v>
      </c>
      <c r="I6" s="18">
        <v>12</v>
      </c>
      <c r="J6" s="18">
        <v>66</v>
      </c>
      <c r="K6" s="18">
        <v>11</v>
      </c>
      <c r="L6" s="18">
        <v>64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6</v>
      </c>
      <c r="T6" s="18">
        <v>9</v>
      </c>
    </row>
    <row r="7" spans="1:20" ht="19.2" customHeight="1" x14ac:dyDescent="0.3">
      <c r="A7" s="18" t="s">
        <v>17</v>
      </c>
      <c r="B7" s="18">
        <f t="shared" si="0"/>
        <v>273</v>
      </c>
      <c r="C7" s="18">
        <f t="shared" si="1"/>
        <v>107</v>
      </c>
      <c r="D7" s="18">
        <f t="shared" si="2"/>
        <v>166</v>
      </c>
      <c r="E7" s="18">
        <v>22</v>
      </c>
      <c r="F7" s="18">
        <v>44</v>
      </c>
      <c r="G7" s="18">
        <v>25</v>
      </c>
      <c r="H7" s="18">
        <v>42</v>
      </c>
      <c r="I7" s="18">
        <v>25</v>
      </c>
      <c r="J7" s="18">
        <v>32</v>
      </c>
      <c r="K7" s="18">
        <v>26</v>
      </c>
      <c r="L7" s="18">
        <v>41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9</v>
      </c>
      <c r="T7" s="18">
        <v>7</v>
      </c>
    </row>
    <row r="8" spans="1:20" ht="19.2" customHeight="1" x14ac:dyDescent="0.3">
      <c r="A8" s="42" t="s">
        <v>188</v>
      </c>
      <c r="B8" s="42">
        <f>B5+B6+B7</f>
        <v>776</v>
      </c>
      <c r="C8" s="42">
        <f t="shared" ref="C8:T8" si="3">C5+C6+C7</f>
        <v>230</v>
      </c>
      <c r="D8" s="42">
        <f t="shared" si="3"/>
        <v>546</v>
      </c>
      <c r="E8" s="42">
        <f t="shared" si="3"/>
        <v>58</v>
      </c>
      <c r="F8" s="42">
        <f t="shared" si="3"/>
        <v>122</v>
      </c>
      <c r="G8" s="42">
        <f t="shared" si="3"/>
        <v>53</v>
      </c>
      <c r="H8" s="42">
        <f t="shared" si="3"/>
        <v>131</v>
      </c>
      <c r="I8" s="42">
        <f t="shared" si="3"/>
        <v>52</v>
      </c>
      <c r="J8" s="42">
        <f t="shared" si="3"/>
        <v>128</v>
      </c>
      <c r="K8" s="42">
        <f t="shared" si="3"/>
        <v>47</v>
      </c>
      <c r="L8" s="42">
        <f t="shared" si="3"/>
        <v>134</v>
      </c>
      <c r="M8" s="42">
        <f t="shared" si="3"/>
        <v>0</v>
      </c>
      <c r="N8" s="42">
        <f t="shared" si="3"/>
        <v>0</v>
      </c>
      <c r="O8" s="42">
        <f t="shared" si="3"/>
        <v>0</v>
      </c>
      <c r="P8" s="42">
        <f t="shared" si="3"/>
        <v>0</v>
      </c>
      <c r="Q8" s="42">
        <f t="shared" si="3"/>
        <v>0</v>
      </c>
      <c r="R8" s="42">
        <f t="shared" si="3"/>
        <v>0</v>
      </c>
      <c r="S8" s="42">
        <f t="shared" si="3"/>
        <v>20</v>
      </c>
      <c r="T8" s="42">
        <f t="shared" si="3"/>
        <v>31</v>
      </c>
    </row>
    <row r="9" spans="1:20" ht="19.2" customHeight="1" x14ac:dyDescent="0.3">
      <c r="A9" s="18" t="s">
        <v>19</v>
      </c>
      <c r="B9" s="18">
        <f t="shared" si="0"/>
        <v>510</v>
      </c>
      <c r="C9" s="18">
        <f t="shared" si="1"/>
        <v>117</v>
      </c>
      <c r="D9" s="18">
        <f t="shared" si="2"/>
        <v>393</v>
      </c>
      <c r="E9" s="18">
        <v>29</v>
      </c>
      <c r="F9" s="18">
        <v>93</v>
      </c>
      <c r="G9" s="18">
        <v>27</v>
      </c>
      <c r="H9" s="18">
        <v>89</v>
      </c>
      <c r="I9" s="18">
        <v>25</v>
      </c>
      <c r="J9" s="18">
        <v>94</v>
      </c>
      <c r="K9" s="18">
        <v>29</v>
      </c>
      <c r="L9" s="18">
        <v>94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7</v>
      </c>
      <c r="T9" s="18">
        <v>23</v>
      </c>
    </row>
    <row r="10" spans="1:20" ht="19.2" customHeight="1" x14ac:dyDescent="0.3">
      <c r="A10" s="18" t="s">
        <v>20</v>
      </c>
      <c r="B10" s="18">
        <f t="shared" si="0"/>
        <v>534</v>
      </c>
      <c r="C10" s="18">
        <f t="shared" si="1"/>
        <v>303</v>
      </c>
      <c r="D10" s="18">
        <f t="shared" si="2"/>
        <v>231</v>
      </c>
      <c r="E10" s="18">
        <v>75</v>
      </c>
      <c r="F10" s="18">
        <v>52</v>
      </c>
      <c r="G10" s="18">
        <v>70</v>
      </c>
      <c r="H10" s="18">
        <v>55</v>
      </c>
      <c r="I10" s="18">
        <v>72</v>
      </c>
      <c r="J10" s="18">
        <v>44</v>
      </c>
      <c r="K10" s="18">
        <v>53</v>
      </c>
      <c r="L10" s="18">
        <v>66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33</v>
      </c>
      <c r="T10" s="18">
        <v>14</v>
      </c>
    </row>
    <row r="11" spans="1:20" ht="19.2" customHeight="1" x14ac:dyDescent="0.3">
      <c r="A11" s="18" t="s">
        <v>21</v>
      </c>
      <c r="B11" s="18">
        <f t="shared" si="0"/>
        <v>473</v>
      </c>
      <c r="C11" s="18">
        <f t="shared" si="1"/>
        <v>239</v>
      </c>
      <c r="D11" s="18">
        <f t="shared" si="2"/>
        <v>234</v>
      </c>
      <c r="E11" s="18">
        <v>68</v>
      </c>
      <c r="F11" s="18">
        <v>53</v>
      </c>
      <c r="G11" s="18">
        <v>57</v>
      </c>
      <c r="H11" s="18">
        <v>65</v>
      </c>
      <c r="I11" s="18">
        <v>51</v>
      </c>
      <c r="J11" s="18">
        <v>53</v>
      </c>
      <c r="K11" s="18">
        <v>40</v>
      </c>
      <c r="L11" s="18">
        <v>45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23</v>
      </c>
      <c r="T11" s="18">
        <v>18</v>
      </c>
    </row>
    <row r="12" spans="1:20" ht="19.2" customHeight="1" x14ac:dyDescent="0.3">
      <c r="A12" s="42" t="s">
        <v>189</v>
      </c>
      <c r="B12" s="42">
        <f>B9+B10+B11</f>
        <v>1517</v>
      </c>
      <c r="C12" s="42">
        <f t="shared" ref="C12:T12" si="4">C9+C10+C11</f>
        <v>659</v>
      </c>
      <c r="D12" s="42">
        <f t="shared" si="4"/>
        <v>858</v>
      </c>
      <c r="E12" s="42">
        <f t="shared" si="4"/>
        <v>172</v>
      </c>
      <c r="F12" s="42">
        <f t="shared" si="4"/>
        <v>198</v>
      </c>
      <c r="G12" s="42">
        <f t="shared" si="4"/>
        <v>154</v>
      </c>
      <c r="H12" s="42">
        <f t="shared" si="4"/>
        <v>209</v>
      </c>
      <c r="I12" s="42">
        <f t="shared" si="4"/>
        <v>148</v>
      </c>
      <c r="J12" s="42">
        <f t="shared" si="4"/>
        <v>191</v>
      </c>
      <c r="K12" s="42">
        <f t="shared" si="4"/>
        <v>122</v>
      </c>
      <c r="L12" s="42">
        <f t="shared" si="4"/>
        <v>205</v>
      </c>
      <c r="M12" s="42">
        <f t="shared" si="4"/>
        <v>0</v>
      </c>
      <c r="N12" s="42">
        <f t="shared" si="4"/>
        <v>0</v>
      </c>
      <c r="O12" s="42">
        <f t="shared" si="4"/>
        <v>0</v>
      </c>
      <c r="P12" s="42">
        <f t="shared" si="4"/>
        <v>0</v>
      </c>
      <c r="Q12" s="42">
        <f t="shared" si="4"/>
        <v>0</v>
      </c>
      <c r="R12" s="42">
        <f t="shared" si="4"/>
        <v>0</v>
      </c>
      <c r="S12" s="42">
        <f t="shared" si="4"/>
        <v>63</v>
      </c>
      <c r="T12" s="42">
        <f t="shared" si="4"/>
        <v>55</v>
      </c>
    </row>
    <row r="13" spans="1:20" ht="19.2" customHeight="1" x14ac:dyDescent="0.3">
      <c r="A13" s="18" t="s">
        <v>23</v>
      </c>
      <c r="B13" s="18">
        <f t="shared" si="0"/>
        <v>430</v>
      </c>
      <c r="C13" s="18">
        <f t="shared" si="1"/>
        <v>78</v>
      </c>
      <c r="D13" s="18">
        <f t="shared" si="2"/>
        <v>352</v>
      </c>
      <c r="E13" s="18">
        <v>22</v>
      </c>
      <c r="F13" s="18">
        <v>80</v>
      </c>
      <c r="G13" s="18">
        <v>25</v>
      </c>
      <c r="H13" s="18">
        <v>89</v>
      </c>
      <c r="I13" s="18">
        <v>14</v>
      </c>
      <c r="J13" s="18">
        <v>83</v>
      </c>
      <c r="K13" s="18">
        <v>13</v>
      </c>
      <c r="L13" s="18">
        <v>90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4</v>
      </c>
      <c r="T13" s="18">
        <v>10</v>
      </c>
    </row>
    <row r="14" spans="1:20" ht="19.2" customHeight="1" x14ac:dyDescent="0.3">
      <c r="A14" s="18" t="s">
        <v>24</v>
      </c>
      <c r="B14" s="18">
        <f t="shared" si="0"/>
        <v>246</v>
      </c>
      <c r="C14" s="18">
        <f t="shared" si="1"/>
        <v>75</v>
      </c>
      <c r="D14" s="18">
        <f t="shared" si="2"/>
        <v>171</v>
      </c>
      <c r="E14" s="18">
        <v>18</v>
      </c>
      <c r="F14" s="18">
        <v>40</v>
      </c>
      <c r="G14" s="18">
        <v>20</v>
      </c>
      <c r="H14" s="18">
        <v>40</v>
      </c>
      <c r="I14" s="18">
        <v>17</v>
      </c>
      <c r="J14" s="18">
        <v>37</v>
      </c>
      <c r="K14" s="18">
        <v>18</v>
      </c>
      <c r="L14" s="18">
        <v>42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2</v>
      </c>
      <c r="T14" s="18">
        <v>12</v>
      </c>
    </row>
    <row r="15" spans="1:20" ht="19.2" customHeight="1" x14ac:dyDescent="0.3">
      <c r="A15" s="18" t="s">
        <v>25</v>
      </c>
      <c r="B15" s="18">
        <f t="shared" si="0"/>
        <v>334</v>
      </c>
      <c r="C15" s="18">
        <f t="shared" si="1"/>
        <v>232</v>
      </c>
      <c r="D15" s="18">
        <f t="shared" si="2"/>
        <v>102</v>
      </c>
      <c r="E15" s="18">
        <v>33</v>
      </c>
      <c r="F15" s="18">
        <v>16</v>
      </c>
      <c r="G15" s="18">
        <v>32</v>
      </c>
      <c r="H15" s="18">
        <v>18</v>
      </c>
      <c r="I15" s="18">
        <v>28</v>
      </c>
      <c r="J15" s="18">
        <v>19</v>
      </c>
      <c r="K15" s="18">
        <v>36</v>
      </c>
      <c r="L15" s="18">
        <v>14</v>
      </c>
      <c r="M15" s="18">
        <v>36</v>
      </c>
      <c r="N15" s="18">
        <v>13</v>
      </c>
      <c r="O15" s="18">
        <v>35</v>
      </c>
      <c r="P15" s="18">
        <v>9</v>
      </c>
      <c r="Q15" s="18">
        <v>29</v>
      </c>
      <c r="R15" s="18">
        <v>13</v>
      </c>
      <c r="S15" s="18">
        <v>3</v>
      </c>
      <c r="T15" s="18">
        <v>0</v>
      </c>
    </row>
    <row r="16" spans="1:20" ht="19.2" customHeight="1" x14ac:dyDescent="0.3">
      <c r="A16" s="18" t="s">
        <v>26</v>
      </c>
      <c r="B16" s="18">
        <f t="shared" si="0"/>
        <v>286</v>
      </c>
      <c r="C16" s="18">
        <f t="shared" si="1"/>
        <v>85</v>
      </c>
      <c r="D16" s="18">
        <f t="shared" si="2"/>
        <v>201</v>
      </c>
      <c r="E16" s="18">
        <v>19</v>
      </c>
      <c r="F16" s="18">
        <v>42</v>
      </c>
      <c r="G16" s="18">
        <v>22</v>
      </c>
      <c r="H16" s="18">
        <v>55</v>
      </c>
      <c r="I16" s="18">
        <v>19</v>
      </c>
      <c r="J16" s="18">
        <v>55</v>
      </c>
      <c r="K16" s="18">
        <v>22</v>
      </c>
      <c r="L16" s="18">
        <v>43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3</v>
      </c>
      <c r="T16" s="18">
        <v>6</v>
      </c>
    </row>
    <row r="17" spans="1:20" ht="19.2" customHeight="1" x14ac:dyDescent="0.3">
      <c r="A17" s="18" t="s">
        <v>27</v>
      </c>
      <c r="B17" s="18">
        <f t="shared" si="0"/>
        <v>250</v>
      </c>
      <c r="C17" s="18">
        <f t="shared" si="1"/>
        <v>61</v>
      </c>
      <c r="D17" s="18">
        <f t="shared" si="2"/>
        <v>189</v>
      </c>
      <c r="E17" s="18">
        <v>15</v>
      </c>
      <c r="F17" s="18">
        <v>42</v>
      </c>
      <c r="G17" s="18">
        <v>12</v>
      </c>
      <c r="H17" s="18">
        <v>54</v>
      </c>
      <c r="I17" s="18">
        <v>11</v>
      </c>
      <c r="J17" s="18">
        <v>45</v>
      </c>
      <c r="K17" s="18">
        <v>18</v>
      </c>
      <c r="L17" s="18">
        <v>45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5</v>
      </c>
      <c r="T17" s="18">
        <v>3</v>
      </c>
    </row>
    <row r="18" spans="1:20" ht="19.2" customHeight="1" x14ac:dyDescent="0.3">
      <c r="A18" s="18" t="s">
        <v>28</v>
      </c>
      <c r="B18" s="18">
        <f t="shared" si="0"/>
        <v>167</v>
      </c>
      <c r="C18" s="18">
        <f t="shared" si="1"/>
        <v>72</v>
      </c>
      <c r="D18" s="18">
        <f t="shared" si="2"/>
        <v>95</v>
      </c>
      <c r="E18" s="18">
        <v>20</v>
      </c>
      <c r="F18" s="18">
        <v>22</v>
      </c>
      <c r="G18" s="18">
        <v>15</v>
      </c>
      <c r="H18" s="18">
        <v>29</v>
      </c>
      <c r="I18" s="18">
        <v>23</v>
      </c>
      <c r="J18" s="18">
        <v>15</v>
      </c>
      <c r="K18" s="18">
        <v>10</v>
      </c>
      <c r="L18" s="18">
        <v>26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4</v>
      </c>
      <c r="T18" s="18">
        <v>3</v>
      </c>
    </row>
    <row r="19" spans="1:20" ht="19.2" customHeight="1" x14ac:dyDescent="0.3">
      <c r="A19" s="42" t="s">
        <v>190</v>
      </c>
      <c r="B19" s="42">
        <f>B13+B14+B15+B16+B17+B18</f>
        <v>1713</v>
      </c>
      <c r="C19" s="42">
        <f t="shared" ref="C19:T19" si="5">C13+C14+C15+C16+C17+C18</f>
        <v>603</v>
      </c>
      <c r="D19" s="42">
        <f t="shared" si="5"/>
        <v>1110</v>
      </c>
      <c r="E19" s="42">
        <f t="shared" si="5"/>
        <v>127</v>
      </c>
      <c r="F19" s="42">
        <f t="shared" si="5"/>
        <v>242</v>
      </c>
      <c r="G19" s="42">
        <f t="shared" si="5"/>
        <v>126</v>
      </c>
      <c r="H19" s="42">
        <f t="shared" si="5"/>
        <v>285</v>
      </c>
      <c r="I19" s="42">
        <f t="shared" si="5"/>
        <v>112</v>
      </c>
      <c r="J19" s="42">
        <f t="shared" si="5"/>
        <v>254</v>
      </c>
      <c r="K19" s="42">
        <f t="shared" si="5"/>
        <v>117</v>
      </c>
      <c r="L19" s="42">
        <f t="shared" si="5"/>
        <v>260</v>
      </c>
      <c r="M19" s="42">
        <f t="shared" si="5"/>
        <v>36</v>
      </c>
      <c r="N19" s="42">
        <f t="shared" si="5"/>
        <v>13</v>
      </c>
      <c r="O19" s="42">
        <f t="shared" si="5"/>
        <v>35</v>
      </c>
      <c r="P19" s="42">
        <f t="shared" si="5"/>
        <v>9</v>
      </c>
      <c r="Q19" s="42">
        <f t="shared" si="5"/>
        <v>29</v>
      </c>
      <c r="R19" s="42">
        <f t="shared" si="5"/>
        <v>13</v>
      </c>
      <c r="S19" s="42">
        <f t="shared" si="5"/>
        <v>21</v>
      </c>
      <c r="T19" s="42">
        <f t="shared" si="5"/>
        <v>34</v>
      </c>
    </row>
    <row r="20" spans="1:20" ht="19.2" customHeight="1" x14ac:dyDescent="0.3">
      <c r="A20" s="18" t="s">
        <v>30</v>
      </c>
      <c r="B20" s="18">
        <f t="shared" si="0"/>
        <v>296</v>
      </c>
      <c r="C20" s="18">
        <f t="shared" si="1"/>
        <v>80</v>
      </c>
      <c r="D20" s="18">
        <f t="shared" si="2"/>
        <v>216</v>
      </c>
      <c r="E20" s="18">
        <v>19</v>
      </c>
      <c r="F20" s="18">
        <v>45</v>
      </c>
      <c r="G20" s="18">
        <v>19</v>
      </c>
      <c r="H20" s="18">
        <v>53</v>
      </c>
      <c r="I20" s="18">
        <v>26</v>
      </c>
      <c r="J20" s="18">
        <v>44</v>
      </c>
      <c r="K20" s="18">
        <v>10</v>
      </c>
      <c r="L20" s="18">
        <v>53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6</v>
      </c>
      <c r="T20" s="18">
        <v>21</v>
      </c>
    </row>
    <row r="21" spans="1:20" ht="19.2" customHeight="1" x14ac:dyDescent="0.3">
      <c r="A21" s="18" t="s">
        <v>31</v>
      </c>
      <c r="B21" s="18">
        <f t="shared" si="0"/>
        <v>268</v>
      </c>
      <c r="C21" s="18">
        <f t="shared" si="1"/>
        <v>55</v>
      </c>
      <c r="D21" s="18">
        <f t="shared" si="2"/>
        <v>213</v>
      </c>
      <c r="E21" s="18">
        <v>12</v>
      </c>
      <c r="F21" s="18">
        <v>52</v>
      </c>
      <c r="G21" s="18">
        <v>16</v>
      </c>
      <c r="H21" s="18">
        <v>52</v>
      </c>
      <c r="I21" s="18">
        <v>9</v>
      </c>
      <c r="J21" s="18">
        <v>53</v>
      </c>
      <c r="K21" s="18">
        <v>13</v>
      </c>
      <c r="L21" s="18">
        <v>50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5</v>
      </c>
      <c r="T21" s="18">
        <v>6</v>
      </c>
    </row>
    <row r="22" spans="1:20" ht="19.2" customHeight="1" x14ac:dyDescent="0.3">
      <c r="A22" s="18" t="s">
        <v>32</v>
      </c>
      <c r="B22" s="18">
        <f t="shared" si="0"/>
        <v>290</v>
      </c>
      <c r="C22" s="18">
        <f t="shared" si="1"/>
        <v>72</v>
      </c>
      <c r="D22" s="18">
        <f t="shared" si="2"/>
        <v>218</v>
      </c>
      <c r="E22" s="18">
        <v>22</v>
      </c>
      <c r="F22" s="18">
        <v>44</v>
      </c>
      <c r="G22" s="18">
        <v>15</v>
      </c>
      <c r="H22" s="18">
        <v>56</v>
      </c>
      <c r="I22" s="18">
        <v>15</v>
      </c>
      <c r="J22" s="18">
        <v>52</v>
      </c>
      <c r="K22" s="18">
        <v>14</v>
      </c>
      <c r="L22" s="18">
        <v>56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6</v>
      </c>
      <c r="T22" s="18">
        <v>10</v>
      </c>
    </row>
    <row r="23" spans="1:20" ht="19.2" customHeight="1" x14ac:dyDescent="0.3">
      <c r="A23" s="18" t="s">
        <v>33</v>
      </c>
      <c r="B23" s="18">
        <f t="shared" si="0"/>
        <v>505</v>
      </c>
      <c r="C23" s="18">
        <f t="shared" si="1"/>
        <v>117</v>
      </c>
      <c r="D23" s="18">
        <f t="shared" si="2"/>
        <v>388</v>
      </c>
      <c r="E23" s="18">
        <v>19</v>
      </c>
      <c r="F23" s="18">
        <v>97</v>
      </c>
      <c r="G23" s="18">
        <v>25</v>
      </c>
      <c r="H23" s="18">
        <v>99</v>
      </c>
      <c r="I23" s="18">
        <v>39</v>
      </c>
      <c r="J23" s="18">
        <v>83</v>
      </c>
      <c r="K23" s="18">
        <v>29</v>
      </c>
      <c r="L23" s="18">
        <v>93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5</v>
      </c>
      <c r="T23" s="18">
        <v>16</v>
      </c>
    </row>
    <row r="24" spans="1:20" ht="19.2" customHeight="1" x14ac:dyDescent="0.3">
      <c r="A24" s="18" t="s">
        <v>34</v>
      </c>
      <c r="B24" s="18">
        <f t="shared" si="0"/>
        <v>282</v>
      </c>
      <c r="C24" s="18">
        <f t="shared" si="1"/>
        <v>48</v>
      </c>
      <c r="D24" s="18">
        <f t="shared" si="2"/>
        <v>234</v>
      </c>
      <c r="E24" s="18">
        <v>12</v>
      </c>
      <c r="F24" s="18">
        <v>54</v>
      </c>
      <c r="G24" s="18">
        <v>11</v>
      </c>
      <c r="H24" s="18">
        <v>55</v>
      </c>
      <c r="I24" s="18">
        <v>9</v>
      </c>
      <c r="J24" s="18">
        <v>48</v>
      </c>
      <c r="K24" s="18">
        <v>9</v>
      </c>
      <c r="L24" s="18">
        <v>59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7</v>
      </c>
      <c r="T24" s="18">
        <v>18</v>
      </c>
    </row>
    <row r="25" spans="1:20" ht="19.2" customHeight="1" x14ac:dyDescent="0.3">
      <c r="A25" s="18" t="s">
        <v>35</v>
      </c>
      <c r="B25" s="18">
        <f t="shared" si="0"/>
        <v>276</v>
      </c>
      <c r="C25" s="18">
        <f t="shared" si="1"/>
        <v>49</v>
      </c>
      <c r="D25" s="18">
        <f t="shared" si="2"/>
        <v>227</v>
      </c>
      <c r="E25" s="18">
        <v>12</v>
      </c>
      <c r="F25" s="18">
        <v>50</v>
      </c>
      <c r="G25" s="18">
        <v>11</v>
      </c>
      <c r="H25" s="18">
        <v>57</v>
      </c>
      <c r="I25" s="18">
        <v>10</v>
      </c>
      <c r="J25" s="18">
        <v>53</v>
      </c>
      <c r="K25" s="18">
        <v>14</v>
      </c>
      <c r="L25" s="18">
        <v>60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2</v>
      </c>
      <c r="T25" s="18">
        <v>7</v>
      </c>
    </row>
    <row r="26" spans="1:20" ht="19.2" customHeight="1" x14ac:dyDescent="0.3">
      <c r="A26" s="42" t="s">
        <v>191</v>
      </c>
      <c r="B26" s="42">
        <f>B20+B21+B22+B23+B24+B25</f>
        <v>1917</v>
      </c>
      <c r="C26" s="42">
        <f t="shared" ref="C26:T26" si="6">C20+C21+C22+C23+C24+C25</f>
        <v>421</v>
      </c>
      <c r="D26" s="42">
        <f t="shared" si="6"/>
        <v>1496</v>
      </c>
      <c r="E26" s="42">
        <f t="shared" si="6"/>
        <v>96</v>
      </c>
      <c r="F26" s="42">
        <f t="shared" si="6"/>
        <v>342</v>
      </c>
      <c r="G26" s="42">
        <f t="shared" si="6"/>
        <v>97</v>
      </c>
      <c r="H26" s="42">
        <f t="shared" si="6"/>
        <v>372</v>
      </c>
      <c r="I26" s="42">
        <f t="shared" si="6"/>
        <v>108</v>
      </c>
      <c r="J26" s="42">
        <f t="shared" si="6"/>
        <v>333</v>
      </c>
      <c r="K26" s="42">
        <f t="shared" si="6"/>
        <v>89</v>
      </c>
      <c r="L26" s="42">
        <f t="shared" si="6"/>
        <v>371</v>
      </c>
      <c r="M26" s="42">
        <f t="shared" si="6"/>
        <v>0</v>
      </c>
      <c r="N26" s="42">
        <f t="shared" si="6"/>
        <v>0</v>
      </c>
      <c r="O26" s="42">
        <f t="shared" si="6"/>
        <v>0</v>
      </c>
      <c r="P26" s="42">
        <f t="shared" si="6"/>
        <v>0</v>
      </c>
      <c r="Q26" s="42">
        <f t="shared" si="6"/>
        <v>0</v>
      </c>
      <c r="R26" s="42">
        <f t="shared" si="6"/>
        <v>0</v>
      </c>
      <c r="S26" s="42">
        <f t="shared" si="6"/>
        <v>31</v>
      </c>
      <c r="T26" s="42">
        <f t="shared" si="6"/>
        <v>78</v>
      </c>
    </row>
    <row r="27" spans="1:20" ht="19.2" customHeight="1" x14ac:dyDescent="0.3">
      <c r="A27" s="18" t="s">
        <v>37</v>
      </c>
      <c r="B27" s="18">
        <f t="shared" si="0"/>
        <v>267</v>
      </c>
      <c r="C27" s="18">
        <f t="shared" si="1"/>
        <v>28</v>
      </c>
      <c r="D27" s="18">
        <f t="shared" si="2"/>
        <v>239</v>
      </c>
      <c r="E27" s="18">
        <v>9</v>
      </c>
      <c r="F27" s="18">
        <v>54</v>
      </c>
      <c r="G27" s="18">
        <v>5</v>
      </c>
      <c r="H27" s="18">
        <v>59</v>
      </c>
      <c r="I27" s="18">
        <v>5</v>
      </c>
      <c r="J27" s="18">
        <v>53</v>
      </c>
      <c r="K27" s="18">
        <v>6</v>
      </c>
      <c r="L27" s="18">
        <v>52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3</v>
      </c>
      <c r="T27" s="18">
        <v>21</v>
      </c>
    </row>
    <row r="28" spans="1:20" ht="19.2" customHeight="1" x14ac:dyDescent="0.3">
      <c r="A28" s="18" t="s">
        <v>38</v>
      </c>
      <c r="B28" s="18">
        <f t="shared" si="0"/>
        <v>517</v>
      </c>
      <c r="C28" s="18">
        <f t="shared" si="1"/>
        <v>67</v>
      </c>
      <c r="D28" s="18">
        <f t="shared" si="2"/>
        <v>450</v>
      </c>
      <c r="E28" s="18">
        <v>22</v>
      </c>
      <c r="F28" s="18">
        <v>102</v>
      </c>
      <c r="G28" s="18">
        <v>14</v>
      </c>
      <c r="H28" s="18">
        <v>111</v>
      </c>
      <c r="I28" s="18">
        <v>13</v>
      </c>
      <c r="J28" s="18">
        <v>110</v>
      </c>
      <c r="K28" s="18">
        <v>16</v>
      </c>
      <c r="L28" s="18">
        <v>109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2</v>
      </c>
      <c r="T28" s="18">
        <v>18</v>
      </c>
    </row>
    <row r="29" spans="1:20" ht="19.2" customHeight="1" x14ac:dyDescent="0.3">
      <c r="A29" s="18" t="s">
        <v>39</v>
      </c>
      <c r="B29" s="18">
        <f t="shared" si="0"/>
        <v>488</v>
      </c>
      <c r="C29" s="18">
        <f t="shared" si="1"/>
        <v>153</v>
      </c>
      <c r="D29" s="18">
        <f t="shared" si="2"/>
        <v>335</v>
      </c>
      <c r="E29" s="18">
        <v>41</v>
      </c>
      <c r="F29" s="18">
        <v>71</v>
      </c>
      <c r="G29" s="18">
        <v>37</v>
      </c>
      <c r="H29" s="18">
        <v>86</v>
      </c>
      <c r="I29" s="18">
        <v>31</v>
      </c>
      <c r="J29" s="18">
        <v>91</v>
      </c>
      <c r="K29" s="18">
        <v>44</v>
      </c>
      <c r="L29" s="18">
        <v>75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12</v>
      </c>
    </row>
    <row r="30" spans="1:20" ht="19.2" customHeight="1" x14ac:dyDescent="0.3">
      <c r="A30" s="18" t="s">
        <v>40</v>
      </c>
      <c r="B30" s="18">
        <f t="shared" si="0"/>
        <v>266</v>
      </c>
      <c r="C30" s="18">
        <f t="shared" si="1"/>
        <v>17</v>
      </c>
      <c r="D30" s="18">
        <f t="shared" si="2"/>
        <v>249</v>
      </c>
      <c r="E30" s="18">
        <v>2</v>
      </c>
      <c r="F30" s="18">
        <v>60</v>
      </c>
      <c r="G30" s="18">
        <v>8</v>
      </c>
      <c r="H30" s="18">
        <v>58</v>
      </c>
      <c r="I30" s="18">
        <v>5</v>
      </c>
      <c r="J30" s="18">
        <v>60</v>
      </c>
      <c r="K30" s="18">
        <v>1</v>
      </c>
      <c r="L30" s="18">
        <v>66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1</v>
      </c>
      <c r="T30" s="18">
        <v>5</v>
      </c>
    </row>
    <row r="31" spans="1:20" ht="19.2" customHeight="1" x14ac:dyDescent="0.3">
      <c r="A31" s="18" t="s">
        <v>41</v>
      </c>
      <c r="B31" s="18">
        <f t="shared" si="0"/>
        <v>263</v>
      </c>
      <c r="C31" s="18">
        <f t="shared" si="1"/>
        <v>37</v>
      </c>
      <c r="D31" s="18">
        <f t="shared" si="2"/>
        <v>226</v>
      </c>
      <c r="E31" s="18">
        <v>7</v>
      </c>
      <c r="F31" s="18">
        <v>54</v>
      </c>
      <c r="G31" s="18">
        <v>9</v>
      </c>
      <c r="H31" s="18">
        <v>57</v>
      </c>
      <c r="I31" s="18">
        <v>11</v>
      </c>
      <c r="J31" s="18">
        <v>51</v>
      </c>
      <c r="K31" s="18">
        <v>6</v>
      </c>
      <c r="L31" s="18">
        <v>44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4</v>
      </c>
      <c r="T31" s="18">
        <v>20</v>
      </c>
    </row>
    <row r="32" spans="1:20" ht="19.2" customHeight="1" x14ac:dyDescent="0.3">
      <c r="A32" s="18" t="s">
        <v>42</v>
      </c>
      <c r="B32" s="18">
        <f t="shared" si="0"/>
        <v>269</v>
      </c>
      <c r="C32" s="18">
        <v>88</v>
      </c>
      <c r="D32" s="18">
        <v>181</v>
      </c>
      <c r="E32" s="18">
        <v>17</v>
      </c>
      <c r="F32" s="18">
        <v>44</v>
      </c>
      <c r="G32" s="18">
        <v>21</v>
      </c>
      <c r="H32" s="18">
        <v>44</v>
      </c>
      <c r="I32" s="18">
        <v>23</v>
      </c>
      <c r="J32" s="18">
        <v>41</v>
      </c>
      <c r="K32" s="18">
        <v>22</v>
      </c>
      <c r="L32" s="18">
        <v>40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5</v>
      </c>
      <c r="T32" s="18">
        <v>12</v>
      </c>
    </row>
    <row r="33" spans="1:20" ht="19.2" customHeight="1" x14ac:dyDescent="0.3">
      <c r="A33" s="18" t="s">
        <v>43</v>
      </c>
      <c r="B33" s="18">
        <f t="shared" si="0"/>
        <v>259</v>
      </c>
      <c r="C33" s="18">
        <f t="shared" si="1"/>
        <v>60</v>
      </c>
      <c r="D33" s="18">
        <f t="shared" si="2"/>
        <v>199</v>
      </c>
      <c r="E33" s="18">
        <v>11</v>
      </c>
      <c r="F33" s="18">
        <v>51</v>
      </c>
      <c r="G33" s="18">
        <v>14</v>
      </c>
      <c r="H33" s="18">
        <v>55</v>
      </c>
      <c r="I33" s="18">
        <v>16</v>
      </c>
      <c r="J33" s="18">
        <v>45</v>
      </c>
      <c r="K33" s="18">
        <v>12</v>
      </c>
      <c r="L33" s="18">
        <v>47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7</v>
      </c>
      <c r="T33" s="18">
        <v>1</v>
      </c>
    </row>
    <row r="34" spans="1:20" ht="19.2" customHeight="1" x14ac:dyDescent="0.3">
      <c r="A34" s="42" t="s">
        <v>192</v>
      </c>
      <c r="B34" s="42">
        <f>B27+B28+B29+B30+B31+B32+B33</f>
        <v>2329</v>
      </c>
      <c r="C34" s="42">
        <f t="shared" ref="C34:T34" si="7">C27+C28+C29+C30+C31+C32+C33</f>
        <v>450</v>
      </c>
      <c r="D34" s="42">
        <f t="shared" si="7"/>
        <v>1879</v>
      </c>
      <c r="E34" s="42">
        <f t="shared" si="7"/>
        <v>109</v>
      </c>
      <c r="F34" s="42">
        <f t="shared" si="7"/>
        <v>436</v>
      </c>
      <c r="G34" s="42">
        <f t="shared" si="7"/>
        <v>108</v>
      </c>
      <c r="H34" s="42">
        <f t="shared" si="7"/>
        <v>470</v>
      </c>
      <c r="I34" s="42">
        <f t="shared" si="7"/>
        <v>104</v>
      </c>
      <c r="J34" s="42">
        <f t="shared" si="7"/>
        <v>451</v>
      </c>
      <c r="K34" s="42">
        <f t="shared" si="7"/>
        <v>107</v>
      </c>
      <c r="L34" s="42">
        <f t="shared" si="7"/>
        <v>433</v>
      </c>
      <c r="M34" s="42">
        <f t="shared" si="7"/>
        <v>0</v>
      </c>
      <c r="N34" s="42">
        <f t="shared" si="7"/>
        <v>0</v>
      </c>
      <c r="O34" s="42">
        <f t="shared" si="7"/>
        <v>0</v>
      </c>
      <c r="P34" s="42">
        <f t="shared" si="7"/>
        <v>0</v>
      </c>
      <c r="Q34" s="42">
        <f t="shared" si="7"/>
        <v>0</v>
      </c>
      <c r="R34" s="42">
        <f t="shared" si="7"/>
        <v>0</v>
      </c>
      <c r="S34" s="42">
        <f t="shared" si="7"/>
        <v>22</v>
      </c>
      <c r="T34" s="42">
        <f t="shared" si="7"/>
        <v>89</v>
      </c>
    </row>
    <row r="35" spans="1:20" ht="19.2" customHeight="1" x14ac:dyDescent="0.3">
      <c r="A35" s="18" t="s">
        <v>45</v>
      </c>
      <c r="B35" s="18">
        <f t="shared" si="0"/>
        <v>294</v>
      </c>
      <c r="C35" s="18">
        <f t="shared" si="1"/>
        <v>83</v>
      </c>
      <c r="D35" s="18">
        <f t="shared" si="2"/>
        <v>211</v>
      </c>
      <c r="E35" s="18">
        <v>14</v>
      </c>
      <c r="F35" s="18">
        <v>55</v>
      </c>
      <c r="G35" s="18">
        <v>22</v>
      </c>
      <c r="H35" s="18">
        <v>51</v>
      </c>
      <c r="I35" s="18">
        <v>14</v>
      </c>
      <c r="J35" s="18">
        <v>52</v>
      </c>
      <c r="K35" s="18">
        <v>24</v>
      </c>
      <c r="L35" s="18">
        <v>45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9</v>
      </c>
      <c r="T35" s="18">
        <v>8</v>
      </c>
    </row>
    <row r="36" spans="1:20" ht="19.2" customHeight="1" x14ac:dyDescent="0.3">
      <c r="A36" s="18" t="s">
        <v>46</v>
      </c>
      <c r="B36" s="18">
        <f t="shared" si="0"/>
        <v>295</v>
      </c>
      <c r="C36" s="18">
        <f t="shared" si="1"/>
        <v>65</v>
      </c>
      <c r="D36" s="18">
        <f t="shared" si="2"/>
        <v>230</v>
      </c>
      <c r="E36" s="18">
        <v>15</v>
      </c>
      <c r="F36" s="18">
        <v>55</v>
      </c>
      <c r="G36" s="18">
        <v>16</v>
      </c>
      <c r="H36" s="18">
        <v>52</v>
      </c>
      <c r="I36" s="18">
        <v>12</v>
      </c>
      <c r="J36" s="18">
        <v>64</v>
      </c>
      <c r="K36" s="18">
        <v>17</v>
      </c>
      <c r="L36" s="18">
        <v>50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5</v>
      </c>
      <c r="T36" s="18">
        <v>9</v>
      </c>
    </row>
    <row r="37" spans="1:20" ht="19.2" customHeight="1" x14ac:dyDescent="0.3">
      <c r="A37" s="18" t="s">
        <v>47</v>
      </c>
      <c r="B37" s="18">
        <f t="shared" si="0"/>
        <v>270</v>
      </c>
      <c r="C37" s="18">
        <f t="shared" si="1"/>
        <v>70</v>
      </c>
      <c r="D37" s="18">
        <f t="shared" si="2"/>
        <v>200</v>
      </c>
      <c r="E37" s="18">
        <v>14</v>
      </c>
      <c r="F37" s="18">
        <v>49</v>
      </c>
      <c r="G37" s="18">
        <v>16</v>
      </c>
      <c r="H37" s="18">
        <v>53</v>
      </c>
      <c r="I37" s="18">
        <v>19</v>
      </c>
      <c r="J37" s="18">
        <v>42</v>
      </c>
      <c r="K37" s="18">
        <v>17</v>
      </c>
      <c r="L37" s="18">
        <v>48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4</v>
      </c>
      <c r="T37" s="18">
        <v>8</v>
      </c>
    </row>
    <row r="38" spans="1:20" ht="19.2" customHeight="1" x14ac:dyDescent="0.3">
      <c r="A38" s="42" t="s">
        <v>193</v>
      </c>
      <c r="B38" s="42">
        <f>B35+B36+B37</f>
        <v>859</v>
      </c>
      <c r="C38" s="42">
        <f t="shared" ref="C38:T38" si="8">C35+C36+C37</f>
        <v>218</v>
      </c>
      <c r="D38" s="42">
        <f t="shared" si="8"/>
        <v>641</v>
      </c>
      <c r="E38" s="42">
        <f t="shared" si="8"/>
        <v>43</v>
      </c>
      <c r="F38" s="42">
        <f t="shared" si="8"/>
        <v>159</v>
      </c>
      <c r="G38" s="42">
        <f t="shared" si="8"/>
        <v>54</v>
      </c>
      <c r="H38" s="42">
        <f t="shared" si="8"/>
        <v>156</v>
      </c>
      <c r="I38" s="42">
        <f t="shared" si="8"/>
        <v>45</v>
      </c>
      <c r="J38" s="42">
        <f t="shared" si="8"/>
        <v>158</v>
      </c>
      <c r="K38" s="42">
        <f t="shared" si="8"/>
        <v>58</v>
      </c>
      <c r="L38" s="42">
        <f t="shared" si="8"/>
        <v>143</v>
      </c>
      <c r="M38" s="42">
        <f t="shared" si="8"/>
        <v>0</v>
      </c>
      <c r="N38" s="42">
        <f t="shared" si="8"/>
        <v>0</v>
      </c>
      <c r="O38" s="42">
        <f t="shared" si="8"/>
        <v>0</v>
      </c>
      <c r="P38" s="42">
        <f t="shared" si="8"/>
        <v>0</v>
      </c>
      <c r="Q38" s="42">
        <f t="shared" si="8"/>
        <v>0</v>
      </c>
      <c r="R38" s="42">
        <f t="shared" si="8"/>
        <v>0</v>
      </c>
      <c r="S38" s="42">
        <f t="shared" si="8"/>
        <v>18</v>
      </c>
      <c r="T38" s="42">
        <f t="shared" si="8"/>
        <v>25</v>
      </c>
    </row>
    <row r="39" spans="1:20" ht="19.2" customHeight="1" x14ac:dyDescent="0.3">
      <c r="A39" s="18" t="s">
        <v>49</v>
      </c>
      <c r="B39" s="18">
        <f t="shared" si="0"/>
        <v>502</v>
      </c>
      <c r="C39" s="18">
        <f t="shared" si="1"/>
        <v>218</v>
      </c>
      <c r="D39" s="18">
        <v>284</v>
      </c>
      <c r="E39" s="18">
        <v>52</v>
      </c>
      <c r="F39" s="18">
        <v>61</v>
      </c>
      <c r="G39" s="18">
        <v>52</v>
      </c>
      <c r="H39" s="18">
        <v>69</v>
      </c>
      <c r="I39" s="18">
        <v>63</v>
      </c>
      <c r="J39" s="18">
        <v>73</v>
      </c>
      <c r="K39" s="18">
        <v>40</v>
      </c>
      <c r="L39" s="18">
        <v>74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11</v>
      </c>
      <c r="T39" s="18">
        <v>8</v>
      </c>
    </row>
    <row r="40" spans="1:20" ht="19.2" customHeight="1" x14ac:dyDescent="0.3">
      <c r="A40" s="18" t="s">
        <v>50</v>
      </c>
      <c r="B40" s="18">
        <f t="shared" si="0"/>
        <v>273</v>
      </c>
      <c r="C40" s="18">
        <f t="shared" si="1"/>
        <v>118</v>
      </c>
      <c r="D40" s="18">
        <f t="shared" si="2"/>
        <v>155</v>
      </c>
      <c r="E40" s="18">
        <v>26</v>
      </c>
      <c r="F40" s="18">
        <v>33</v>
      </c>
      <c r="G40" s="18">
        <v>28</v>
      </c>
      <c r="H40" s="18">
        <v>31</v>
      </c>
      <c r="I40" s="18">
        <v>31</v>
      </c>
      <c r="J40" s="18">
        <v>37</v>
      </c>
      <c r="K40" s="18">
        <v>24</v>
      </c>
      <c r="L40" s="18">
        <v>49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9</v>
      </c>
      <c r="T40" s="18">
        <v>5</v>
      </c>
    </row>
    <row r="41" spans="1:20" ht="19.2" customHeight="1" x14ac:dyDescent="0.3">
      <c r="A41" s="18" t="s">
        <v>51</v>
      </c>
      <c r="B41" s="18">
        <f t="shared" si="0"/>
        <v>127</v>
      </c>
      <c r="C41" s="18">
        <f t="shared" si="1"/>
        <v>76</v>
      </c>
      <c r="D41" s="18">
        <f t="shared" si="2"/>
        <v>51</v>
      </c>
      <c r="E41" s="18">
        <v>24</v>
      </c>
      <c r="F41" s="18">
        <v>20</v>
      </c>
      <c r="G41" s="18">
        <v>25</v>
      </c>
      <c r="H41" s="18">
        <v>10</v>
      </c>
      <c r="I41" s="18">
        <v>23</v>
      </c>
      <c r="J41" s="18">
        <v>17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4</v>
      </c>
      <c r="T41" s="18">
        <v>4</v>
      </c>
    </row>
    <row r="42" spans="1:20" ht="19.2" customHeight="1" x14ac:dyDescent="0.3">
      <c r="A42" s="42" t="s">
        <v>194</v>
      </c>
      <c r="B42" s="42">
        <f>B39+B40+B41</f>
        <v>902</v>
      </c>
      <c r="C42" s="42">
        <f t="shared" ref="C42:T42" si="9">C39+C40+C41</f>
        <v>412</v>
      </c>
      <c r="D42" s="42">
        <f t="shared" si="9"/>
        <v>490</v>
      </c>
      <c r="E42" s="42">
        <f t="shared" si="9"/>
        <v>102</v>
      </c>
      <c r="F42" s="42">
        <f t="shared" si="9"/>
        <v>114</v>
      </c>
      <c r="G42" s="42">
        <f t="shared" si="9"/>
        <v>105</v>
      </c>
      <c r="H42" s="42">
        <f t="shared" si="9"/>
        <v>110</v>
      </c>
      <c r="I42" s="42">
        <f t="shared" si="9"/>
        <v>117</v>
      </c>
      <c r="J42" s="42">
        <f t="shared" si="9"/>
        <v>127</v>
      </c>
      <c r="K42" s="42">
        <f t="shared" si="9"/>
        <v>64</v>
      </c>
      <c r="L42" s="42">
        <f t="shared" si="9"/>
        <v>123</v>
      </c>
      <c r="M42" s="42">
        <f t="shared" si="9"/>
        <v>0</v>
      </c>
      <c r="N42" s="42">
        <f t="shared" si="9"/>
        <v>0</v>
      </c>
      <c r="O42" s="42">
        <f t="shared" si="9"/>
        <v>0</v>
      </c>
      <c r="P42" s="42">
        <f t="shared" si="9"/>
        <v>0</v>
      </c>
      <c r="Q42" s="42">
        <f t="shared" si="9"/>
        <v>0</v>
      </c>
      <c r="R42" s="42">
        <f t="shared" si="9"/>
        <v>0</v>
      </c>
      <c r="S42" s="42">
        <f t="shared" si="9"/>
        <v>24</v>
      </c>
      <c r="T42" s="42">
        <f t="shared" si="9"/>
        <v>17</v>
      </c>
    </row>
    <row r="43" spans="1:20" ht="19.2" customHeight="1" x14ac:dyDescent="0.3">
      <c r="A43" s="18" t="s">
        <v>53</v>
      </c>
      <c r="B43" s="18">
        <f t="shared" si="0"/>
        <v>60</v>
      </c>
      <c r="C43" s="18">
        <f t="shared" si="1"/>
        <v>20</v>
      </c>
      <c r="D43" s="18">
        <f t="shared" si="2"/>
        <v>40</v>
      </c>
      <c r="E43" s="18">
        <v>11</v>
      </c>
      <c r="F43" s="18">
        <v>20</v>
      </c>
      <c r="G43" s="18">
        <v>9</v>
      </c>
      <c r="H43" s="18">
        <v>20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</row>
    <row r="44" spans="1:20" ht="19.2" customHeight="1" x14ac:dyDescent="0.3">
      <c r="A44" s="18" t="s">
        <v>54</v>
      </c>
      <c r="B44" s="18">
        <f t="shared" si="0"/>
        <v>241</v>
      </c>
      <c r="C44" s="18">
        <f t="shared" si="1"/>
        <v>64</v>
      </c>
      <c r="D44" s="18">
        <f t="shared" si="2"/>
        <v>177</v>
      </c>
      <c r="E44" s="18">
        <v>11</v>
      </c>
      <c r="F44" s="18">
        <v>51</v>
      </c>
      <c r="G44" s="18">
        <v>17</v>
      </c>
      <c r="H44" s="18">
        <v>44</v>
      </c>
      <c r="I44" s="18">
        <v>17</v>
      </c>
      <c r="J44" s="18">
        <v>38</v>
      </c>
      <c r="K44" s="18">
        <v>17</v>
      </c>
      <c r="L44" s="18">
        <v>40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2</v>
      </c>
      <c r="T44" s="18">
        <v>4</v>
      </c>
    </row>
    <row r="45" spans="1:20" ht="19.2" customHeight="1" x14ac:dyDescent="0.3">
      <c r="A45" s="18" t="s">
        <v>55</v>
      </c>
      <c r="B45" s="18">
        <f t="shared" si="0"/>
        <v>238</v>
      </c>
      <c r="C45" s="18">
        <f t="shared" si="1"/>
        <v>177</v>
      </c>
      <c r="D45" s="18">
        <f t="shared" si="2"/>
        <v>61</v>
      </c>
      <c r="E45" s="18">
        <v>38</v>
      </c>
      <c r="F45" s="18">
        <v>16</v>
      </c>
      <c r="G45" s="18">
        <v>43</v>
      </c>
      <c r="H45" s="18">
        <v>18</v>
      </c>
      <c r="I45" s="18">
        <v>39</v>
      </c>
      <c r="J45" s="18">
        <v>12</v>
      </c>
      <c r="K45" s="18">
        <v>42</v>
      </c>
      <c r="L45" s="18">
        <v>13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15</v>
      </c>
      <c r="T45" s="18">
        <v>2</v>
      </c>
    </row>
    <row r="46" spans="1:20" ht="19.2" customHeight="1" x14ac:dyDescent="0.3">
      <c r="A46" s="18" t="s">
        <v>56</v>
      </c>
      <c r="B46" s="18">
        <f t="shared" si="0"/>
        <v>243</v>
      </c>
      <c r="C46" s="18">
        <f t="shared" si="1"/>
        <v>183</v>
      </c>
      <c r="D46" s="18">
        <f t="shared" si="2"/>
        <v>60</v>
      </c>
      <c r="E46" s="18">
        <v>21</v>
      </c>
      <c r="F46" s="18">
        <v>18</v>
      </c>
      <c r="G46" s="18">
        <v>44</v>
      </c>
      <c r="H46" s="18">
        <v>14</v>
      </c>
      <c r="I46" s="18">
        <v>46</v>
      </c>
      <c r="J46" s="18">
        <v>11</v>
      </c>
      <c r="K46" s="18">
        <v>44</v>
      </c>
      <c r="L46" s="18">
        <v>14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28</v>
      </c>
      <c r="T46" s="18">
        <v>3</v>
      </c>
    </row>
    <row r="47" spans="1:20" ht="19.2" customHeight="1" x14ac:dyDescent="0.3">
      <c r="A47" s="18" t="s">
        <v>57</v>
      </c>
      <c r="B47" s="18">
        <f t="shared" si="0"/>
        <v>242</v>
      </c>
      <c r="C47" s="18">
        <f t="shared" si="1"/>
        <v>124</v>
      </c>
      <c r="D47" s="18">
        <f t="shared" si="2"/>
        <v>118</v>
      </c>
      <c r="E47" s="18">
        <v>31</v>
      </c>
      <c r="F47" s="18">
        <v>30</v>
      </c>
      <c r="G47" s="18">
        <v>31</v>
      </c>
      <c r="H47" s="18">
        <v>29</v>
      </c>
      <c r="I47" s="18">
        <v>25</v>
      </c>
      <c r="J47" s="18">
        <v>26</v>
      </c>
      <c r="K47" s="18">
        <v>24</v>
      </c>
      <c r="L47" s="18">
        <v>29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13</v>
      </c>
      <c r="T47" s="18">
        <v>4</v>
      </c>
    </row>
    <row r="48" spans="1:20" ht="19.2" customHeight="1" x14ac:dyDescent="0.3">
      <c r="A48" s="42" t="s">
        <v>195</v>
      </c>
      <c r="B48" s="42">
        <f>B43+B44+B45+B46+B47</f>
        <v>1024</v>
      </c>
      <c r="C48" s="42">
        <f t="shared" ref="C48:T48" si="10">C43+C44+C45+C46+C47</f>
        <v>568</v>
      </c>
      <c r="D48" s="42">
        <f t="shared" si="10"/>
        <v>456</v>
      </c>
      <c r="E48" s="42">
        <f t="shared" si="10"/>
        <v>112</v>
      </c>
      <c r="F48" s="42">
        <f t="shared" si="10"/>
        <v>135</v>
      </c>
      <c r="G48" s="42">
        <f t="shared" si="10"/>
        <v>144</v>
      </c>
      <c r="H48" s="42">
        <f t="shared" si="10"/>
        <v>125</v>
      </c>
      <c r="I48" s="42">
        <f t="shared" si="10"/>
        <v>127</v>
      </c>
      <c r="J48" s="42">
        <f t="shared" si="10"/>
        <v>87</v>
      </c>
      <c r="K48" s="42">
        <f t="shared" si="10"/>
        <v>127</v>
      </c>
      <c r="L48" s="42">
        <f t="shared" si="10"/>
        <v>96</v>
      </c>
      <c r="M48" s="42">
        <f t="shared" si="10"/>
        <v>0</v>
      </c>
      <c r="N48" s="42">
        <f t="shared" si="10"/>
        <v>0</v>
      </c>
      <c r="O48" s="42">
        <f t="shared" si="10"/>
        <v>0</v>
      </c>
      <c r="P48" s="42">
        <f t="shared" si="10"/>
        <v>0</v>
      </c>
      <c r="Q48" s="42">
        <f t="shared" si="10"/>
        <v>0</v>
      </c>
      <c r="R48" s="42">
        <f t="shared" si="10"/>
        <v>0</v>
      </c>
      <c r="S48" s="42">
        <f t="shared" si="10"/>
        <v>58</v>
      </c>
      <c r="T48" s="42">
        <f t="shared" si="10"/>
        <v>13</v>
      </c>
    </row>
    <row r="49" spans="1:20" ht="19.2" customHeight="1" x14ac:dyDescent="0.3">
      <c r="A49" s="18" t="s">
        <v>59</v>
      </c>
      <c r="B49" s="18">
        <f t="shared" si="0"/>
        <v>751</v>
      </c>
      <c r="C49" s="18">
        <f t="shared" si="1"/>
        <v>347</v>
      </c>
      <c r="D49" s="18">
        <f t="shared" si="2"/>
        <v>404</v>
      </c>
      <c r="E49" s="18">
        <v>84</v>
      </c>
      <c r="F49" s="18">
        <v>93</v>
      </c>
      <c r="G49" s="18">
        <v>91</v>
      </c>
      <c r="H49" s="18">
        <v>89</v>
      </c>
      <c r="I49" s="18">
        <v>81</v>
      </c>
      <c r="J49" s="18">
        <v>100</v>
      </c>
      <c r="K49" s="18">
        <v>75</v>
      </c>
      <c r="L49" s="18">
        <v>101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16</v>
      </c>
      <c r="T49" s="18">
        <v>21</v>
      </c>
    </row>
    <row r="50" spans="1:20" ht="19.2" customHeight="1" x14ac:dyDescent="0.3">
      <c r="A50" s="18" t="s">
        <v>60</v>
      </c>
      <c r="B50" s="18">
        <f t="shared" si="0"/>
        <v>567</v>
      </c>
      <c r="C50" s="18">
        <f t="shared" si="1"/>
        <v>265</v>
      </c>
      <c r="D50" s="18">
        <f t="shared" si="2"/>
        <v>302</v>
      </c>
      <c r="E50" s="18">
        <v>52</v>
      </c>
      <c r="F50" s="18">
        <v>80</v>
      </c>
      <c r="G50" s="18">
        <v>70</v>
      </c>
      <c r="H50" s="18">
        <v>71</v>
      </c>
      <c r="I50" s="18">
        <v>71</v>
      </c>
      <c r="J50" s="18">
        <v>65</v>
      </c>
      <c r="K50" s="18">
        <v>59</v>
      </c>
      <c r="L50" s="18">
        <v>76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13</v>
      </c>
      <c r="T50" s="18">
        <v>10</v>
      </c>
    </row>
    <row r="51" spans="1:20" ht="19.2" customHeight="1" x14ac:dyDescent="0.3">
      <c r="A51" s="18" t="s">
        <v>61</v>
      </c>
      <c r="B51" s="18">
        <f t="shared" si="0"/>
        <v>522</v>
      </c>
      <c r="C51" s="18">
        <f t="shared" si="1"/>
        <v>222</v>
      </c>
      <c r="D51" s="18">
        <f t="shared" si="2"/>
        <v>300</v>
      </c>
      <c r="E51" s="18">
        <v>53</v>
      </c>
      <c r="F51" s="18">
        <v>61</v>
      </c>
      <c r="G51" s="18">
        <v>59</v>
      </c>
      <c r="H51" s="18">
        <v>68</v>
      </c>
      <c r="I51" s="18">
        <v>55</v>
      </c>
      <c r="J51" s="18">
        <v>86</v>
      </c>
      <c r="K51" s="18">
        <v>48</v>
      </c>
      <c r="L51" s="18">
        <v>75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7</v>
      </c>
      <c r="T51" s="18">
        <v>10</v>
      </c>
    </row>
    <row r="52" spans="1:20" ht="19.2" customHeight="1" x14ac:dyDescent="0.3">
      <c r="A52" s="18" t="s">
        <v>62</v>
      </c>
      <c r="B52" s="18">
        <f t="shared" si="0"/>
        <v>468</v>
      </c>
      <c r="C52" s="18">
        <f t="shared" si="1"/>
        <v>282</v>
      </c>
      <c r="D52" s="18">
        <f t="shared" si="2"/>
        <v>186</v>
      </c>
      <c r="E52" s="18">
        <v>78</v>
      </c>
      <c r="F52" s="18">
        <v>35</v>
      </c>
      <c r="G52" s="18">
        <v>68</v>
      </c>
      <c r="H52" s="18">
        <v>44</v>
      </c>
      <c r="I52" s="18">
        <v>70</v>
      </c>
      <c r="J52" s="18">
        <v>47</v>
      </c>
      <c r="K52" s="18">
        <v>53</v>
      </c>
      <c r="L52" s="18">
        <v>53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13</v>
      </c>
      <c r="T52" s="18">
        <v>7</v>
      </c>
    </row>
    <row r="53" spans="1:20" ht="19.2" customHeight="1" x14ac:dyDescent="0.3">
      <c r="A53" s="18" t="s">
        <v>63</v>
      </c>
      <c r="B53" s="18">
        <f t="shared" si="0"/>
        <v>458</v>
      </c>
      <c r="C53" s="18">
        <f t="shared" si="1"/>
        <v>262</v>
      </c>
      <c r="D53" s="18">
        <f t="shared" si="2"/>
        <v>196</v>
      </c>
      <c r="E53" s="18">
        <v>78</v>
      </c>
      <c r="F53" s="18">
        <v>31</v>
      </c>
      <c r="G53" s="18">
        <v>72</v>
      </c>
      <c r="H53" s="18">
        <v>49</v>
      </c>
      <c r="I53" s="18">
        <v>46</v>
      </c>
      <c r="J53" s="18">
        <v>65</v>
      </c>
      <c r="K53" s="18">
        <v>54</v>
      </c>
      <c r="L53" s="18">
        <v>46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12</v>
      </c>
      <c r="T53" s="18">
        <v>5</v>
      </c>
    </row>
    <row r="54" spans="1:20" ht="19.2" customHeight="1" x14ac:dyDescent="0.3">
      <c r="A54" s="42" t="s">
        <v>196</v>
      </c>
      <c r="B54" s="42">
        <f>B49+B50+B51+B52+B53</f>
        <v>2766</v>
      </c>
      <c r="C54" s="42">
        <f t="shared" ref="C54:T54" si="11">C49+C50+C51+C52+C53</f>
        <v>1378</v>
      </c>
      <c r="D54" s="42">
        <f t="shared" si="11"/>
        <v>1388</v>
      </c>
      <c r="E54" s="42">
        <f t="shared" si="11"/>
        <v>345</v>
      </c>
      <c r="F54" s="42">
        <f t="shared" si="11"/>
        <v>300</v>
      </c>
      <c r="G54" s="42">
        <f t="shared" si="11"/>
        <v>360</v>
      </c>
      <c r="H54" s="42">
        <f t="shared" si="11"/>
        <v>321</v>
      </c>
      <c r="I54" s="42">
        <f t="shared" si="11"/>
        <v>323</v>
      </c>
      <c r="J54" s="42">
        <f t="shared" si="11"/>
        <v>363</v>
      </c>
      <c r="K54" s="42">
        <f t="shared" si="11"/>
        <v>289</v>
      </c>
      <c r="L54" s="42">
        <f t="shared" si="11"/>
        <v>351</v>
      </c>
      <c r="M54" s="42">
        <f t="shared" si="11"/>
        <v>0</v>
      </c>
      <c r="N54" s="42">
        <f t="shared" si="11"/>
        <v>0</v>
      </c>
      <c r="O54" s="42">
        <f t="shared" si="11"/>
        <v>0</v>
      </c>
      <c r="P54" s="42">
        <f t="shared" si="11"/>
        <v>0</v>
      </c>
      <c r="Q54" s="42">
        <f t="shared" si="11"/>
        <v>0</v>
      </c>
      <c r="R54" s="42">
        <f t="shared" si="11"/>
        <v>0</v>
      </c>
      <c r="S54" s="42">
        <f t="shared" si="11"/>
        <v>61</v>
      </c>
      <c r="T54" s="42">
        <f t="shared" si="11"/>
        <v>53</v>
      </c>
    </row>
    <row r="55" spans="1:20" ht="19.2" customHeight="1" x14ac:dyDescent="0.3">
      <c r="A55" s="18" t="s">
        <v>65</v>
      </c>
      <c r="B55" s="18">
        <f t="shared" si="0"/>
        <v>58</v>
      </c>
      <c r="C55" s="18">
        <f t="shared" si="1"/>
        <v>33</v>
      </c>
      <c r="D55" s="18">
        <f t="shared" si="2"/>
        <v>25</v>
      </c>
      <c r="E55" s="18">
        <v>12</v>
      </c>
      <c r="F55" s="18">
        <v>18</v>
      </c>
      <c r="G55" s="18">
        <v>21</v>
      </c>
      <c r="H55" s="18">
        <v>7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</row>
    <row r="56" spans="1:20" ht="19.2" customHeight="1" x14ac:dyDescent="0.3">
      <c r="A56" s="18" t="s">
        <v>66</v>
      </c>
      <c r="B56" s="18">
        <f t="shared" si="0"/>
        <v>220</v>
      </c>
      <c r="C56" s="18">
        <f t="shared" si="1"/>
        <v>193</v>
      </c>
      <c r="D56" s="18">
        <f t="shared" si="2"/>
        <v>27</v>
      </c>
      <c r="E56" s="18">
        <v>48</v>
      </c>
      <c r="F56" s="18">
        <v>7</v>
      </c>
      <c r="G56" s="18">
        <v>45</v>
      </c>
      <c r="H56" s="18">
        <v>9</v>
      </c>
      <c r="I56" s="18">
        <v>47</v>
      </c>
      <c r="J56" s="18">
        <v>7</v>
      </c>
      <c r="K56" s="18">
        <v>43</v>
      </c>
      <c r="L56" s="18">
        <v>4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10</v>
      </c>
      <c r="T56" s="18">
        <v>0</v>
      </c>
    </row>
    <row r="57" spans="1:20" ht="19.2" customHeight="1" x14ac:dyDescent="0.3">
      <c r="A57" s="18" t="s">
        <v>67</v>
      </c>
      <c r="B57" s="18">
        <f t="shared" si="0"/>
        <v>213</v>
      </c>
      <c r="C57" s="18">
        <f t="shared" si="1"/>
        <v>168</v>
      </c>
      <c r="D57" s="18">
        <f t="shared" si="2"/>
        <v>45</v>
      </c>
      <c r="E57" s="18">
        <v>32</v>
      </c>
      <c r="F57" s="18">
        <v>15</v>
      </c>
      <c r="G57" s="18">
        <v>37</v>
      </c>
      <c r="H57" s="18">
        <v>6</v>
      </c>
      <c r="I57" s="18">
        <v>39</v>
      </c>
      <c r="J57" s="18">
        <v>12</v>
      </c>
      <c r="K57" s="18">
        <v>41</v>
      </c>
      <c r="L57" s="18">
        <v>12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19</v>
      </c>
      <c r="T57" s="18">
        <v>0</v>
      </c>
    </row>
    <row r="58" spans="1:20" ht="19.2" customHeight="1" x14ac:dyDescent="0.3">
      <c r="A58" s="18" t="s">
        <v>68</v>
      </c>
      <c r="B58" s="18">
        <f t="shared" si="0"/>
        <v>250</v>
      </c>
      <c r="C58" s="18">
        <f t="shared" si="1"/>
        <v>191</v>
      </c>
      <c r="D58" s="18">
        <f t="shared" si="2"/>
        <v>59</v>
      </c>
      <c r="E58" s="18">
        <v>43</v>
      </c>
      <c r="F58" s="18">
        <v>17</v>
      </c>
      <c r="G58" s="18">
        <v>42</v>
      </c>
      <c r="H58" s="18">
        <v>15</v>
      </c>
      <c r="I58" s="18">
        <v>41</v>
      </c>
      <c r="J58" s="18">
        <v>13</v>
      </c>
      <c r="K58" s="18">
        <v>43</v>
      </c>
      <c r="L58" s="18">
        <v>11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22</v>
      </c>
      <c r="T58" s="18">
        <v>3</v>
      </c>
    </row>
    <row r="59" spans="1:20" ht="19.2" customHeight="1" x14ac:dyDescent="0.3">
      <c r="A59" s="18" t="s">
        <v>69</v>
      </c>
      <c r="B59" s="18">
        <f t="shared" si="0"/>
        <v>471</v>
      </c>
      <c r="C59" s="18">
        <f t="shared" si="1"/>
        <v>300</v>
      </c>
      <c r="D59" s="18">
        <f t="shared" si="2"/>
        <v>171</v>
      </c>
      <c r="E59" s="18">
        <v>72</v>
      </c>
      <c r="F59" s="18">
        <v>38</v>
      </c>
      <c r="G59" s="18">
        <v>79</v>
      </c>
      <c r="H59" s="18">
        <v>43</v>
      </c>
      <c r="I59" s="18">
        <v>62</v>
      </c>
      <c r="J59" s="18">
        <v>48</v>
      </c>
      <c r="K59" s="18">
        <v>71</v>
      </c>
      <c r="L59" s="18">
        <v>41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16</v>
      </c>
      <c r="T59" s="18">
        <v>1</v>
      </c>
    </row>
    <row r="60" spans="1:20" ht="19.2" customHeight="1" x14ac:dyDescent="0.3">
      <c r="A60" s="18" t="s">
        <v>70</v>
      </c>
      <c r="B60" s="18">
        <f t="shared" si="0"/>
        <v>485</v>
      </c>
      <c r="C60" s="18">
        <f t="shared" si="1"/>
        <v>399</v>
      </c>
      <c r="D60" s="18">
        <f t="shared" si="2"/>
        <v>86</v>
      </c>
      <c r="E60" s="18">
        <v>89</v>
      </c>
      <c r="F60" s="18">
        <v>25</v>
      </c>
      <c r="G60" s="18">
        <v>90</v>
      </c>
      <c r="H60" s="18">
        <v>25</v>
      </c>
      <c r="I60" s="18">
        <v>111</v>
      </c>
      <c r="J60" s="18">
        <v>18</v>
      </c>
      <c r="K60" s="18">
        <v>89</v>
      </c>
      <c r="L60" s="18">
        <v>17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20</v>
      </c>
      <c r="T60" s="18">
        <v>1</v>
      </c>
    </row>
    <row r="61" spans="1:20" ht="19.2" customHeight="1" x14ac:dyDescent="0.3">
      <c r="A61" s="18" t="s">
        <v>71</v>
      </c>
      <c r="B61" s="18">
        <f t="shared" si="0"/>
        <v>486</v>
      </c>
      <c r="C61" s="18">
        <f t="shared" si="1"/>
        <v>221</v>
      </c>
      <c r="D61" s="18">
        <f t="shared" si="2"/>
        <v>265</v>
      </c>
      <c r="E61" s="18">
        <v>55</v>
      </c>
      <c r="F61" s="18">
        <v>57</v>
      </c>
      <c r="G61" s="18">
        <v>58</v>
      </c>
      <c r="H61" s="18">
        <v>53</v>
      </c>
      <c r="I61" s="18">
        <v>52</v>
      </c>
      <c r="J61" s="18">
        <v>66</v>
      </c>
      <c r="K61" s="18">
        <v>44</v>
      </c>
      <c r="L61" s="18">
        <v>76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12</v>
      </c>
      <c r="T61" s="18">
        <v>13</v>
      </c>
    </row>
    <row r="62" spans="1:20" ht="19.2" customHeight="1" x14ac:dyDescent="0.3">
      <c r="A62" s="18" t="s">
        <v>72</v>
      </c>
      <c r="B62" s="18">
        <f t="shared" si="0"/>
        <v>200</v>
      </c>
      <c r="C62" s="18">
        <f t="shared" si="1"/>
        <v>157</v>
      </c>
      <c r="D62" s="18">
        <f t="shared" si="2"/>
        <v>43</v>
      </c>
      <c r="E62" s="18">
        <v>37</v>
      </c>
      <c r="F62" s="18">
        <v>13</v>
      </c>
      <c r="G62" s="18">
        <v>35</v>
      </c>
      <c r="H62" s="18">
        <v>11</v>
      </c>
      <c r="I62" s="18">
        <v>27</v>
      </c>
      <c r="J62" s="18">
        <v>13</v>
      </c>
      <c r="K62" s="18">
        <v>30</v>
      </c>
      <c r="L62" s="18">
        <v>3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28</v>
      </c>
      <c r="T62" s="18">
        <v>3</v>
      </c>
    </row>
    <row r="63" spans="1:20" ht="19.2" customHeight="1" x14ac:dyDescent="0.3">
      <c r="A63" s="18" t="s">
        <v>73</v>
      </c>
      <c r="B63" s="18">
        <f t="shared" si="0"/>
        <v>200</v>
      </c>
      <c r="C63" s="18">
        <f t="shared" si="1"/>
        <v>172</v>
      </c>
      <c r="D63" s="18">
        <f t="shared" si="2"/>
        <v>28</v>
      </c>
      <c r="E63" s="18">
        <v>47</v>
      </c>
      <c r="F63" s="18">
        <v>7</v>
      </c>
      <c r="G63" s="18">
        <v>43</v>
      </c>
      <c r="H63" s="18">
        <v>6</v>
      </c>
      <c r="I63" s="18">
        <v>37</v>
      </c>
      <c r="J63" s="18">
        <v>5</v>
      </c>
      <c r="K63" s="18">
        <v>33</v>
      </c>
      <c r="L63" s="18">
        <v>8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12</v>
      </c>
      <c r="T63" s="18">
        <v>2</v>
      </c>
    </row>
    <row r="64" spans="1:20" ht="19.2" customHeight="1" x14ac:dyDescent="0.3">
      <c r="A64" s="18" t="s">
        <v>74</v>
      </c>
      <c r="B64" s="18">
        <f t="shared" si="0"/>
        <v>225</v>
      </c>
      <c r="C64" s="18">
        <f t="shared" si="1"/>
        <v>194</v>
      </c>
      <c r="D64" s="18">
        <f t="shared" si="2"/>
        <v>31</v>
      </c>
      <c r="E64" s="18">
        <v>51</v>
      </c>
      <c r="F64" s="18">
        <v>9</v>
      </c>
      <c r="G64" s="18">
        <v>48</v>
      </c>
      <c r="H64" s="18">
        <v>4</v>
      </c>
      <c r="I64" s="18">
        <v>42</v>
      </c>
      <c r="J64" s="18">
        <v>8</v>
      </c>
      <c r="K64" s="18">
        <v>41</v>
      </c>
      <c r="L64" s="18">
        <v>10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12</v>
      </c>
      <c r="T64" s="18">
        <v>0</v>
      </c>
    </row>
    <row r="65" spans="1:20" ht="19.2" customHeight="1" x14ac:dyDescent="0.3">
      <c r="A65" s="42" t="s">
        <v>197</v>
      </c>
      <c r="B65" s="42">
        <f>B55+B56+B57+B58+B59+B60+B61+B62+B63+B64</f>
        <v>2808</v>
      </c>
      <c r="C65" s="42">
        <f t="shared" ref="C65:T65" si="12">C55+C56+C57+C58+C59+C60+C61+C62+C63+C64</f>
        <v>2028</v>
      </c>
      <c r="D65" s="42">
        <f t="shared" si="12"/>
        <v>780</v>
      </c>
      <c r="E65" s="42">
        <f t="shared" si="12"/>
        <v>486</v>
      </c>
      <c r="F65" s="42">
        <f t="shared" si="12"/>
        <v>206</v>
      </c>
      <c r="G65" s="42">
        <f t="shared" si="12"/>
        <v>498</v>
      </c>
      <c r="H65" s="42">
        <f t="shared" si="12"/>
        <v>179</v>
      </c>
      <c r="I65" s="42">
        <f t="shared" si="12"/>
        <v>458</v>
      </c>
      <c r="J65" s="42">
        <f t="shared" si="12"/>
        <v>190</v>
      </c>
      <c r="K65" s="42">
        <f t="shared" si="12"/>
        <v>435</v>
      </c>
      <c r="L65" s="42">
        <f t="shared" si="12"/>
        <v>182</v>
      </c>
      <c r="M65" s="42">
        <f t="shared" si="12"/>
        <v>0</v>
      </c>
      <c r="N65" s="42">
        <f t="shared" si="12"/>
        <v>0</v>
      </c>
      <c r="O65" s="42">
        <f t="shared" si="12"/>
        <v>0</v>
      </c>
      <c r="P65" s="42">
        <f t="shared" si="12"/>
        <v>0</v>
      </c>
      <c r="Q65" s="42">
        <f t="shared" si="12"/>
        <v>0</v>
      </c>
      <c r="R65" s="42">
        <f t="shared" si="12"/>
        <v>0</v>
      </c>
      <c r="S65" s="42">
        <f t="shared" si="12"/>
        <v>151</v>
      </c>
      <c r="T65" s="42">
        <f t="shared" si="12"/>
        <v>23</v>
      </c>
    </row>
    <row r="66" spans="1:20" ht="19.2" customHeight="1" x14ac:dyDescent="0.3">
      <c r="A66" s="18" t="s">
        <v>76</v>
      </c>
      <c r="B66" s="18">
        <f t="shared" si="0"/>
        <v>49</v>
      </c>
      <c r="C66" s="18">
        <f t="shared" si="1"/>
        <v>20</v>
      </c>
      <c r="D66" s="18">
        <f t="shared" si="2"/>
        <v>29</v>
      </c>
      <c r="E66" s="18">
        <v>4</v>
      </c>
      <c r="F66" s="18">
        <v>1</v>
      </c>
      <c r="G66" s="18">
        <v>5</v>
      </c>
      <c r="H66" s="18">
        <v>5</v>
      </c>
      <c r="I66" s="18">
        <v>2</v>
      </c>
      <c r="J66" s="18">
        <v>4</v>
      </c>
      <c r="K66" s="18">
        <v>7</v>
      </c>
      <c r="L66" s="18">
        <v>9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2</v>
      </c>
      <c r="T66" s="18">
        <v>10</v>
      </c>
    </row>
    <row r="67" spans="1:20" ht="19.2" customHeight="1" x14ac:dyDescent="0.3">
      <c r="A67" s="18" t="s">
        <v>77</v>
      </c>
      <c r="B67" s="18">
        <f t="shared" si="0"/>
        <v>305</v>
      </c>
      <c r="C67" s="18">
        <f t="shared" si="1"/>
        <v>136</v>
      </c>
      <c r="D67" s="18">
        <f t="shared" si="2"/>
        <v>169</v>
      </c>
      <c r="E67" s="18">
        <v>30</v>
      </c>
      <c r="F67" s="18">
        <v>33</v>
      </c>
      <c r="G67" s="18">
        <v>26</v>
      </c>
      <c r="H67" s="18">
        <v>43</v>
      </c>
      <c r="I67" s="18">
        <v>39</v>
      </c>
      <c r="J67" s="18">
        <v>43</v>
      </c>
      <c r="K67" s="18">
        <v>31</v>
      </c>
      <c r="L67" s="18">
        <v>43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10</v>
      </c>
      <c r="T67" s="18">
        <v>7</v>
      </c>
    </row>
    <row r="68" spans="1:20" ht="19.2" customHeight="1" x14ac:dyDescent="0.3">
      <c r="A68" s="18" t="s">
        <v>78</v>
      </c>
      <c r="B68" s="18">
        <f t="shared" si="0"/>
        <v>258</v>
      </c>
      <c r="C68" s="18">
        <f t="shared" si="1"/>
        <v>132</v>
      </c>
      <c r="D68" s="18">
        <f t="shared" si="2"/>
        <v>126</v>
      </c>
      <c r="E68" s="18">
        <v>37</v>
      </c>
      <c r="F68" s="18">
        <v>26</v>
      </c>
      <c r="G68" s="18">
        <v>33</v>
      </c>
      <c r="H68" s="18">
        <v>29</v>
      </c>
      <c r="I68" s="18">
        <v>29</v>
      </c>
      <c r="J68" s="18">
        <v>34</v>
      </c>
      <c r="K68" s="18">
        <v>25</v>
      </c>
      <c r="L68" s="18">
        <v>34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8</v>
      </c>
      <c r="T68" s="18">
        <v>3</v>
      </c>
    </row>
    <row r="69" spans="1:20" ht="19.2" customHeight="1" x14ac:dyDescent="0.3">
      <c r="A69" s="18" t="s">
        <v>79</v>
      </c>
      <c r="B69" s="18">
        <f t="shared" si="0"/>
        <v>289</v>
      </c>
      <c r="C69" s="18">
        <f t="shared" si="1"/>
        <v>87</v>
      </c>
      <c r="D69" s="18">
        <f t="shared" si="2"/>
        <v>202</v>
      </c>
      <c r="E69" s="18">
        <v>21</v>
      </c>
      <c r="F69" s="18">
        <v>49</v>
      </c>
      <c r="G69" s="18">
        <v>17</v>
      </c>
      <c r="H69" s="18">
        <v>53</v>
      </c>
      <c r="I69" s="18">
        <v>21</v>
      </c>
      <c r="J69" s="18">
        <v>44</v>
      </c>
      <c r="K69" s="18">
        <v>24</v>
      </c>
      <c r="L69" s="18">
        <v>45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4</v>
      </c>
      <c r="T69" s="18">
        <v>11</v>
      </c>
    </row>
    <row r="70" spans="1:20" ht="19.2" customHeight="1" x14ac:dyDescent="0.3">
      <c r="A70" s="18" t="s">
        <v>80</v>
      </c>
      <c r="B70" s="18">
        <f t="shared" ref="B70:B73" si="13">C70+D70</f>
        <v>534</v>
      </c>
      <c r="C70" s="18">
        <f t="shared" si="1"/>
        <v>297</v>
      </c>
      <c r="D70" s="18">
        <f t="shared" si="2"/>
        <v>237</v>
      </c>
      <c r="E70" s="18">
        <v>74</v>
      </c>
      <c r="F70" s="18">
        <v>50</v>
      </c>
      <c r="G70" s="18">
        <v>67</v>
      </c>
      <c r="H70" s="18">
        <v>56</v>
      </c>
      <c r="I70" s="18">
        <v>75</v>
      </c>
      <c r="J70" s="18">
        <v>59</v>
      </c>
      <c r="K70" s="18">
        <v>69</v>
      </c>
      <c r="L70" s="18">
        <v>65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12</v>
      </c>
      <c r="T70" s="18">
        <v>7</v>
      </c>
    </row>
    <row r="71" spans="1:20" ht="19.2" customHeight="1" x14ac:dyDescent="0.3">
      <c r="A71" s="18" t="s">
        <v>81</v>
      </c>
      <c r="B71" s="18">
        <f t="shared" si="13"/>
        <v>235</v>
      </c>
      <c r="C71" s="18">
        <f t="shared" si="1"/>
        <v>103</v>
      </c>
      <c r="D71" s="18">
        <f t="shared" si="2"/>
        <v>132</v>
      </c>
      <c r="E71" s="18">
        <v>28</v>
      </c>
      <c r="F71" s="18">
        <v>29</v>
      </c>
      <c r="G71" s="18">
        <v>31</v>
      </c>
      <c r="H71" s="18">
        <v>33</v>
      </c>
      <c r="I71" s="18">
        <v>23</v>
      </c>
      <c r="J71" s="18">
        <v>29</v>
      </c>
      <c r="K71" s="18">
        <v>17</v>
      </c>
      <c r="L71" s="18">
        <v>31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4</v>
      </c>
      <c r="T71" s="18">
        <v>10</v>
      </c>
    </row>
    <row r="72" spans="1:20" ht="19.2" customHeight="1" x14ac:dyDescent="0.3">
      <c r="A72" s="42" t="s">
        <v>198</v>
      </c>
      <c r="B72" s="42">
        <f>B66+B67+B68+B69+B70+B71</f>
        <v>1670</v>
      </c>
      <c r="C72" s="42">
        <f t="shared" ref="C72:T72" si="14">C66+C67+C68+C69+C70+C71</f>
        <v>775</v>
      </c>
      <c r="D72" s="42">
        <f t="shared" si="14"/>
        <v>895</v>
      </c>
      <c r="E72" s="42">
        <f t="shared" si="14"/>
        <v>194</v>
      </c>
      <c r="F72" s="42">
        <f t="shared" si="14"/>
        <v>188</v>
      </c>
      <c r="G72" s="42">
        <f t="shared" si="14"/>
        <v>179</v>
      </c>
      <c r="H72" s="42">
        <f t="shared" si="14"/>
        <v>219</v>
      </c>
      <c r="I72" s="42">
        <f t="shared" si="14"/>
        <v>189</v>
      </c>
      <c r="J72" s="42">
        <f t="shared" si="14"/>
        <v>213</v>
      </c>
      <c r="K72" s="42">
        <f t="shared" si="14"/>
        <v>173</v>
      </c>
      <c r="L72" s="42">
        <f t="shared" si="14"/>
        <v>227</v>
      </c>
      <c r="M72" s="42">
        <f t="shared" si="14"/>
        <v>0</v>
      </c>
      <c r="N72" s="42">
        <f t="shared" si="14"/>
        <v>0</v>
      </c>
      <c r="O72" s="42">
        <f t="shared" si="14"/>
        <v>0</v>
      </c>
      <c r="P72" s="42">
        <f t="shared" si="14"/>
        <v>0</v>
      </c>
      <c r="Q72" s="42">
        <f t="shared" si="14"/>
        <v>0</v>
      </c>
      <c r="R72" s="42">
        <f t="shared" si="14"/>
        <v>0</v>
      </c>
      <c r="S72" s="42">
        <f t="shared" si="14"/>
        <v>40</v>
      </c>
      <c r="T72" s="42">
        <f t="shared" si="14"/>
        <v>48</v>
      </c>
    </row>
    <row r="73" spans="1:20" ht="19.2" customHeight="1" x14ac:dyDescent="0.3">
      <c r="A73" s="18" t="s">
        <v>83</v>
      </c>
      <c r="B73" s="18">
        <f t="shared" si="13"/>
        <v>65</v>
      </c>
      <c r="C73" s="18">
        <f t="shared" si="1"/>
        <v>2</v>
      </c>
      <c r="D73" s="18">
        <f t="shared" si="2"/>
        <v>63</v>
      </c>
      <c r="E73" s="18">
        <v>0</v>
      </c>
      <c r="F73" s="18">
        <v>0</v>
      </c>
      <c r="G73" s="18">
        <v>0</v>
      </c>
      <c r="H73" s="18">
        <v>0</v>
      </c>
      <c r="I73" s="18">
        <v>2</v>
      </c>
      <c r="J73" s="18">
        <v>28</v>
      </c>
      <c r="K73" s="18">
        <v>0</v>
      </c>
      <c r="L73" s="18">
        <v>33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2</v>
      </c>
    </row>
    <row r="74" spans="1:20" ht="19.2" customHeight="1" x14ac:dyDescent="0.3">
      <c r="A74" s="42" t="s">
        <v>199</v>
      </c>
      <c r="B74" s="42">
        <v>65</v>
      </c>
      <c r="C74" s="42">
        <f t="shared" ref="C74" si="15">E74+G74+I74+K74+M74+O74+Q74+S74</f>
        <v>2</v>
      </c>
      <c r="D74" s="42">
        <f t="shared" ref="D74" si="16">F74+H74+J74+L74+N74+P74+R74+T74</f>
        <v>63</v>
      </c>
      <c r="E74" s="42">
        <v>0</v>
      </c>
      <c r="F74" s="42">
        <v>0</v>
      </c>
      <c r="G74" s="42">
        <v>0</v>
      </c>
      <c r="H74" s="42">
        <v>0</v>
      </c>
      <c r="I74" s="42">
        <v>2</v>
      </c>
      <c r="J74" s="42">
        <v>28</v>
      </c>
      <c r="K74" s="42">
        <v>0</v>
      </c>
      <c r="L74" s="42">
        <v>33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2</v>
      </c>
    </row>
    <row r="75" spans="1:20" ht="19.2" customHeight="1" x14ac:dyDescent="0.3">
      <c r="A75" s="43" t="s">
        <v>84</v>
      </c>
      <c r="B75" s="44">
        <f>B8+B12+B19+B26+B34+B38+B42+B48+B54+B65+B72+B74</f>
        <v>18346</v>
      </c>
      <c r="C75" s="44">
        <f>C8+C12+C19+C26+C34+C38+C42+C48+C54+C65+C72+C74</f>
        <v>7744</v>
      </c>
      <c r="D75" s="44">
        <f>D8+D12+D19+D26+D34+D38+D42+D48+D54+D65+D72+D74</f>
        <v>10602</v>
      </c>
      <c r="E75" s="44">
        <f t="shared" ref="E75:T75" si="17">E8+E12+E19+E26+E34+E38+E42+E48+E54+E65+E72+E74</f>
        <v>1844</v>
      </c>
      <c r="F75" s="44">
        <f t="shared" si="17"/>
        <v>2442</v>
      </c>
      <c r="G75" s="44">
        <f t="shared" si="17"/>
        <v>1878</v>
      </c>
      <c r="H75" s="44">
        <f t="shared" si="17"/>
        <v>2577</v>
      </c>
      <c r="I75" s="44">
        <f t="shared" si="17"/>
        <v>1785</v>
      </c>
      <c r="J75" s="44">
        <f t="shared" si="17"/>
        <v>2523</v>
      </c>
      <c r="K75" s="44">
        <f t="shared" si="17"/>
        <v>1628</v>
      </c>
      <c r="L75" s="44">
        <f t="shared" si="17"/>
        <v>2558</v>
      </c>
      <c r="M75" s="44">
        <f t="shared" si="17"/>
        <v>36</v>
      </c>
      <c r="N75" s="44">
        <f t="shared" si="17"/>
        <v>13</v>
      </c>
      <c r="O75" s="44">
        <f t="shared" si="17"/>
        <v>35</v>
      </c>
      <c r="P75" s="44">
        <f t="shared" si="17"/>
        <v>9</v>
      </c>
      <c r="Q75" s="44">
        <f t="shared" si="17"/>
        <v>29</v>
      </c>
      <c r="R75" s="44">
        <f t="shared" si="17"/>
        <v>13</v>
      </c>
      <c r="S75" s="44">
        <f t="shared" si="17"/>
        <v>509</v>
      </c>
      <c r="T75" s="44">
        <f t="shared" si="17"/>
        <v>468</v>
      </c>
    </row>
    <row r="76" spans="1:20" s="8" customFormat="1" ht="19.2" customHeight="1" x14ac:dyDescent="0.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8" spans="1:20" ht="32.25" customHeight="1" x14ac:dyDescent="0.3">
      <c r="A78" s="21" t="s">
        <v>184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</row>
  </sheetData>
  <mergeCells count="13">
    <mergeCell ref="Q3:R3"/>
    <mergeCell ref="S3:T3"/>
    <mergeCell ref="A78:T78"/>
    <mergeCell ref="A1:T1"/>
    <mergeCell ref="A2:T2"/>
    <mergeCell ref="A3:A4"/>
    <mergeCell ref="B3:D3"/>
    <mergeCell ref="E3:F3"/>
    <mergeCell ref="G3:H3"/>
    <mergeCell ref="I3:J3"/>
    <mergeCell ref="K3:L3"/>
    <mergeCell ref="M3:N3"/>
    <mergeCell ref="O3:P3"/>
  </mergeCells>
  <phoneticPr fontId="23" type="noConversion"/>
  <printOptions horizontalCentered="1"/>
  <pageMargins left="0.18" right="0.15748031496062992" top="0.78740157480314965" bottom="0.59055118110236227" header="0.31496062992125984" footer="0.19685039370078741"/>
  <pageSetup paperSize="9" scale="67" fitToHeight="2" orientation="portrait" r:id="rId1"/>
  <headerFooter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zoomScale="70" workbookViewId="0">
      <selection activeCell="N52" sqref="N52"/>
    </sheetView>
  </sheetViews>
  <sheetFormatPr defaultColWidth="10" defaultRowHeight="16.5" customHeight="1" x14ac:dyDescent="0.3"/>
  <cols>
    <col min="1" max="1" width="33.88671875" style="9" customWidth="1"/>
    <col min="2" max="12" width="6.5546875" style="3" customWidth="1"/>
    <col min="13" max="16384" width="10" style="9"/>
  </cols>
  <sheetData>
    <row r="1" spans="1:12" s="4" customFormat="1" ht="30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s="4" customFormat="1" ht="30" customHeight="1" x14ac:dyDescent="0.3">
      <c r="A2" s="22" t="s">
        <v>85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s="10" customFormat="1" ht="21.75" customHeight="1" x14ac:dyDescent="0.3">
      <c r="A3" s="28" t="s">
        <v>86</v>
      </c>
      <c r="B3" s="30" t="s">
        <v>3</v>
      </c>
      <c r="C3" s="31"/>
      <c r="D3" s="32"/>
      <c r="E3" s="30" t="s">
        <v>4</v>
      </c>
      <c r="F3" s="32"/>
      <c r="G3" s="30" t="s">
        <v>5</v>
      </c>
      <c r="H3" s="32"/>
      <c r="I3" s="30" t="s">
        <v>6</v>
      </c>
      <c r="J3" s="32"/>
      <c r="K3" s="30" t="s">
        <v>7</v>
      </c>
      <c r="L3" s="32"/>
    </row>
    <row r="4" spans="1:12" s="10" customFormat="1" ht="21.75" customHeight="1" x14ac:dyDescent="0.3">
      <c r="A4" s="29"/>
      <c r="B4" s="11" t="s">
        <v>12</v>
      </c>
      <c r="C4" s="11" t="s">
        <v>13</v>
      </c>
      <c r="D4" s="11" t="s">
        <v>14</v>
      </c>
      <c r="E4" s="11" t="s">
        <v>13</v>
      </c>
      <c r="F4" s="11" t="s">
        <v>14</v>
      </c>
      <c r="G4" s="11" t="s">
        <v>13</v>
      </c>
      <c r="H4" s="11" t="s">
        <v>14</v>
      </c>
      <c r="I4" s="11" t="s">
        <v>13</v>
      </c>
      <c r="J4" s="11" t="s">
        <v>14</v>
      </c>
      <c r="K4" s="11" t="s">
        <v>13</v>
      </c>
      <c r="L4" s="11" t="s">
        <v>14</v>
      </c>
    </row>
    <row r="5" spans="1:12" s="10" customFormat="1" ht="21.75" customHeight="1" x14ac:dyDescent="0.3">
      <c r="A5" s="18" t="s">
        <v>87</v>
      </c>
      <c r="B5" s="18">
        <f>C5+D5</f>
        <v>60</v>
      </c>
      <c r="C5" s="18">
        <v>21</v>
      </c>
      <c r="D5" s="18">
        <v>39</v>
      </c>
      <c r="E5" s="18">
        <v>12</v>
      </c>
      <c r="F5" s="18">
        <v>12</v>
      </c>
      <c r="G5" s="18">
        <v>4</v>
      </c>
      <c r="H5" s="18">
        <v>17</v>
      </c>
      <c r="I5" s="18">
        <v>5</v>
      </c>
      <c r="J5" s="18">
        <v>5</v>
      </c>
      <c r="K5" s="18">
        <v>0</v>
      </c>
      <c r="L5" s="18">
        <v>5</v>
      </c>
    </row>
    <row r="6" spans="1:12" s="10" customFormat="1" ht="21.75" customHeight="1" x14ac:dyDescent="0.3">
      <c r="A6" s="18" t="s">
        <v>88</v>
      </c>
      <c r="B6" s="18">
        <f t="shared" ref="B6:B7" si="0">C6+D6</f>
        <v>51</v>
      </c>
      <c r="C6" s="18">
        <v>19</v>
      </c>
      <c r="D6" s="18">
        <v>32</v>
      </c>
      <c r="E6" s="18">
        <v>7</v>
      </c>
      <c r="F6" s="18">
        <v>11</v>
      </c>
      <c r="G6" s="18">
        <v>6</v>
      </c>
      <c r="H6" s="18">
        <v>10</v>
      </c>
      <c r="I6" s="18">
        <v>4</v>
      </c>
      <c r="J6" s="18">
        <v>5</v>
      </c>
      <c r="K6" s="18">
        <v>2</v>
      </c>
      <c r="L6" s="18">
        <v>6</v>
      </c>
    </row>
    <row r="7" spans="1:12" s="10" customFormat="1" ht="21.75" customHeight="1" x14ac:dyDescent="0.3">
      <c r="A7" s="18" t="s">
        <v>89</v>
      </c>
      <c r="B7" s="18">
        <f t="shared" si="0"/>
        <v>41</v>
      </c>
      <c r="C7" s="18">
        <v>13</v>
      </c>
      <c r="D7" s="18">
        <v>28</v>
      </c>
      <c r="E7" s="18">
        <v>4</v>
      </c>
      <c r="F7" s="18">
        <v>11</v>
      </c>
      <c r="G7" s="18">
        <v>4</v>
      </c>
      <c r="H7" s="18">
        <v>7</v>
      </c>
      <c r="I7" s="18">
        <v>2</v>
      </c>
      <c r="J7" s="18">
        <v>6</v>
      </c>
      <c r="K7" s="18">
        <v>3</v>
      </c>
      <c r="L7" s="18">
        <v>4</v>
      </c>
    </row>
    <row r="8" spans="1:12" s="12" customFormat="1" ht="21.75" customHeight="1" x14ac:dyDescent="0.3">
      <c r="A8" s="47" t="s">
        <v>18</v>
      </c>
      <c r="B8" s="47">
        <f>B5+B6+B7</f>
        <v>152</v>
      </c>
      <c r="C8" s="47">
        <f>C5+C6+C7</f>
        <v>53</v>
      </c>
      <c r="D8" s="47">
        <f t="shared" ref="D8:L8" si="1">D5+D6+D7</f>
        <v>99</v>
      </c>
      <c r="E8" s="47">
        <f t="shared" si="1"/>
        <v>23</v>
      </c>
      <c r="F8" s="47">
        <f t="shared" si="1"/>
        <v>34</v>
      </c>
      <c r="G8" s="47">
        <f t="shared" si="1"/>
        <v>14</v>
      </c>
      <c r="H8" s="47">
        <f t="shared" si="1"/>
        <v>34</v>
      </c>
      <c r="I8" s="47">
        <f t="shared" si="1"/>
        <v>11</v>
      </c>
      <c r="J8" s="47">
        <f t="shared" si="1"/>
        <v>16</v>
      </c>
      <c r="K8" s="47">
        <f t="shared" si="1"/>
        <v>5</v>
      </c>
      <c r="L8" s="47">
        <f t="shared" si="1"/>
        <v>15</v>
      </c>
    </row>
    <row r="9" spans="1:12" s="10" customFormat="1" ht="21.75" customHeight="1" x14ac:dyDescent="0.3">
      <c r="A9" s="18" t="s">
        <v>90</v>
      </c>
      <c r="B9" s="18">
        <f>C9+D9</f>
        <v>54</v>
      </c>
      <c r="C9" s="18">
        <v>16</v>
      </c>
      <c r="D9" s="18">
        <v>38</v>
      </c>
      <c r="E9" s="18">
        <v>5</v>
      </c>
      <c r="F9" s="18">
        <v>14</v>
      </c>
      <c r="G9" s="18">
        <v>0</v>
      </c>
      <c r="H9" s="18">
        <v>4</v>
      </c>
      <c r="I9" s="18">
        <v>4</v>
      </c>
      <c r="J9" s="18">
        <v>9</v>
      </c>
      <c r="K9" s="18">
        <v>7</v>
      </c>
      <c r="L9" s="18">
        <v>11</v>
      </c>
    </row>
    <row r="10" spans="1:12" s="10" customFormat="1" ht="21.75" customHeight="1" x14ac:dyDescent="0.3">
      <c r="A10" s="18" t="s">
        <v>91</v>
      </c>
      <c r="B10" s="18">
        <f t="shared" ref="B10:B63" si="2">C10+D10</f>
        <v>45</v>
      </c>
      <c r="C10" s="18">
        <v>29</v>
      </c>
      <c r="D10" s="18">
        <v>16</v>
      </c>
      <c r="E10" s="18">
        <v>8</v>
      </c>
      <c r="F10" s="18">
        <v>4</v>
      </c>
      <c r="G10" s="18">
        <v>5</v>
      </c>
      <c r="H10" s="18">
        <v>3</v>
      </c>
      <c r="I10" s="18">
        <v>7</v>
      </c>
      <c r="J10" s="18">
        <v>1</v>
      </c>
      <c r="K10" s="18">
        <v>9</v>
      </c>
      <c r="L10" s="18">
        <v>8</v>
      </c>
    </row>
    <row r="11" spans="1:12" s="10" customFormat="1" ht="21.75" customHeight="1" x14ac:dyDescent="0.3">
      <c r="A11" s="18" t="s">
        <v>92</v>
      </c>
      <c r="B11" s="18">
        <f t="shared" si="2"/>
        <v>33</v>
      </c>
      <c r="C11" s="18">
        <v>22</v>
      </c>
      <c r="D11" s="18">
        <v>11</v>
      </c>
      <c r="E11" s="18">
        <v>7</v>
      </c>
      <c r="F11" s="18">
        <v>4</v>
      </c>
      <c r="G11" s="18">
        <v>4</v>
      </c>
      <c r="H11" s="18">
        <v>2</v>
      </c>
      <c r="I11" s="18">
        <v>6</v>
      </c>
      <c r="J11" s="18">
        <v>2</v>
      </c>
      <c r="K11" s="18">
        <v>5</v>
      </c>
      <c r="L11" s="18">
        <v>3</v>
      </c>
    </row>
    <row r="12" spans="1:12" s="12" customFormat="1" ht="21.75" customHeight="1" x14ac:dyDescent="0.3">
      <c r="A12" s="47" t="s">
        <v>22</v>
      </c>
      <c r="B12" s="45">
        <f t="shared" si="2"/>
        <v>132</v>
      </c>
      <c r="C12" s="47">
        <f>C9+C10+C11</f>
        <v>67</v>
      </c>
      <c r="D12" s="47">
        <f t="shared" ref="D12:L12" si="3">D9+D10+D11</f>
        <v>65</v>
      </c>
      <c r="E12" s="47">
        <f t="shared" si="3"/>
        <v>20</v>
      </c>
      <c r="F12" s="47">
        <f t="shared" si="3"/>
        <v>22</v>
      </c>
      <c r="G12" s="47">
        <f t="shared" si="3"/>
        <v>9</v>
      </c>
      <c r="H12" s="47">
        <f t="shared" si="3"/>
        <v>9</v>
      </c>
      <c r="I12" s="47">
        <f t="shared" si="3"/>
        <v>17</v>
      </c>
      <c r="J12" s="47">
        <f t="shared" si="3"/>
        <v>12</v>
      </c>
      <c r="K12" s="47">
        <f t="shared" si="3"/>
        <v>21</v>
      </c>
      <c r="L12" s="47">
        <f t="shared" si="3"/>
        <v>22</v>
      </c>
    </row>
    <row r="13" spans="1:12" s="10" customFormat="1" ht="21.75" customHeight="1" x14ac:dyDescent="0.3">
      <c r="A13" s="18" t="s">
        <v>93</v>
      </c>
      <c r="B13" s="18">
        <f t="shared" si="2"/>
        <v>13</v>
      </c>
      <c r="C13" s="18">
        <v>4</v>
      </c>
      <c r="D13" s="18">
        <v>9</v>
      </c>
      <c r="E13" s="18">
        <v>3</v>
      </c>
      <c r="F13" s="18">
        <v>6</v>
      </c>
      <c r="G13" s="18">
        <v>0</v>
      </c>
      <c r="H13" s="18">
        <v>3</v>
      </c>
      <c r="I13" s="18">
        <v>0</v>
      </c>
      <c r="J13" s="18">
        <v>0</v>
      </c>
      <c r="K13" s="18">
        <v>1</v>
      </c>
      <c r="L13" s="18">
        <v>0</v>
      </c>
    </row>
    <row r="14" spans="1:12" s="12" customFormat="1" ht="21.75" customHeight="1" x14ac:dyDescent="0.3">
      <c r="A14" s="18" t="s">
        <v>94</v>
      </c>
      <c r="B14" s="18">
        <f t="shared" si="2"/>
        <v>32</v>
      </c>
      <c r="C14" s="18">
        <v>1</v>
      </c>
      <c r="D14" s="18">
        <v>31</v>
      </c>
      <c r="E14" s="18">
        <v>0</v>
      </c>
      <c r="F14" s="18">
        <v>7</v>
      </c>
      <c r="G14" s="18">
        <v>1</v>
      </c>
      <c r="H14" s="18">
        <v>13</v>
      </c>
      <c r="I14" s="18">
        <v>0</v>
      </c>
      <c r="J14" s="18">
        <v>1</v>
      </c>
      <c r="K14" s="18">
        <v>0</v>
      </c>
      <c r="L14" s="18">
        <v>10</v>
      </c>
    </row>
    <row r="15" spans="1:12" s="10" customFormat="1" ht="21.75" customHeight="1" x14ac:dyDescent="0.3">
      <c r="A15" s="18" t="s">
        <v>95</v>
      </c>
      <c r="B15" s="18">
        <f t="shared" si="2"/>
        <v>38</v>
      </c>
      <c r="C15" s="18">
        <v>10</v>
      </c>
      <c r="D15" s="18">
        <v>28</v>
      </c>
      <c r="E15" s="18">
        <v>5</v>
      </c>
      <c r="F15" s="18">
        <v>9</v>
      </c>
      <c r="G15" s="18">
        <v>1</v>
      </c>
      <c r="H15" s="18">
        <v>11</v>
      </c>
      <c r="I15" s="18">
        <v>3</v>
      </c>
      <c r="J15" s="18">
        <v>6</v>
      </c>
      <c r="K15" s="18">
        <v>1</v>
      </c>
      <c r="L15" s="18">
        <v>2</v>
      </c>
    </row>
    <row r="16" spans="1:12" s="10" customFormat="1" ht="21.75" customHeight="1" x14ac:dyDescent="0.3">
      <c r="A16" s="18" t="s">
        <v>96</v>
      </c>
      <c r="B16" s="18">
        <f t="shared" si="2"/>
        <v>49</v>
      </c>
      <c r="C16" s="18">
        <v>12</v>
      </c>
      <c r="D16" s="18">
        <v>37</v>
      </c>
      <c r="E16" s="18">
        <v>3</v>
      </c>
      <c r="F16" s="18">
        <v>9</v>
      </c>
      <c r="G16" s="18">
        <v>1</v>
      </c>
      <c r="H16" s="18">
        <v>12</v>
      </c>
      <c r="I16" s="18">
        <v>5</v>
      </c>
      <c r="J16" s="18">
        <v>8</v>
      </c>
      <c r="K16" s="18">
        <v>3</v>
      </c>
      <c r="L16" s="18">
        <v>8</v>
      </c>
    </row>
    <row r="17" spans="1:12" s="10" customFormat="1" ht="21.75" customHeight="1" x14ac:dyDescent="0.3">
      <c r="A17" s="47" t="s">
        <v>29</v>
      </c>
      <c r="B17" s="45">
        <f t="shared" si="2"/>
        <v>132</v>
      </c>
      <c r="C17" s="47">
        <f>C13+C14+C15+C16</f>
        <v>27</v>
      </c>
      <c r="D17" s="47">
        <f t="shared" ref="D17:L17" si="4">D13+D14+D15+D16</f>
        <v>105</v>
      </c>
      <c r="E17" s="47">
        <f t="shared" si="4"/>
        <v>11</v>
      </c>
      <c r="F17" s="47">
        <f t="shared" si="4"/>
        <v>31</v>
      </c>
      <c r="G17" s="47">
        <f t="shared" si="4"/>
        <v>3</v>
      </c>
      <c r="H17" s="47">
        <f t="shared" si="4"/>
        <v>39</v>
      </c>
      <c r="I17" s="47">
        <f t="shared" si="4"/>
        <v>8</v>
      </c>
      <c r="J17" s="47">
        <f t="shared" si="4"/>
        <v>15</v>
      </c>
      <c r="K17" s="47">
        <f t="shared" si="4"/>
        <v>5</v>
      </c>
      <c r="L17" s="47">
        <f t="shared" si="4"/>
        <v>20</v>
      </c>
    </row>
    <row r="18" spans="1:12" s="12" customFormat="1" ht="21.75" customHeight="1" x14ac:dyDescent="0.3">
      <c r="A18" s="18" t="s">
        <v>97</v>
      </c>
      <c r="B18" s="18">
        <f t="shared" si="2"/>
        <v>34</v>
      </c>
      <c r="C18" s="18">
        <v>12</v>
      </c>
      <c r="D18" s="18">
        <v>22</v>
      </c>
      <c r="E18" s="18">
        <v>1</v>
      </c>
      <c r="F18" s="18">
        <v>5</v>
      </c>
      <c r="G18" s="18">
        <v>5</v>
      </c>
      <c r="H18" s="18">
        <v>7</v>
      </c>
      <c r="I18" s="18">
        <v>4</v>
      </c>
      <c r="J18" s="18">
        <v>4</v>
      </c>
      <c r="K18" s="18">
        <v>2</v>
      </c>
      <c r="L18" s="18">
        <v>6</v>
      </c>
    </row>
    <row r="19" spans="1:12" s="10" customFormat="1" ht="21.75" customHeight="1" x14ac:dyDescent="0.3">
      <c r="A19" s="18" t="s">
        <v>98</v>
      </c>
      <c r="B19" s="18">
        <f t="shared" si="2"/>
        <v>85</v>
      </c>
      <c r="C19" s="18">
        <v>24</v>
      </c>
      <c r="D19" s="18">
        <v>61</v>
      </c>
      <c r="E19" s="18">
        <v>9</v>
      </c>
      <c r="F19" s="18">
        <v>13</v>
      </c>
      <c r="G19" s="18">
        <v>5</v>
      </c>
      <c r="H19" s="18">
        <v>15</v>
      </c>
      <c r="I19" s="18">
        <v>3</v>
      </c>
      <c r="J19" s="18">
        <v>11</v>
      </c>
      <c r="K19" s="18">
        <v>7</v>
      </c>
      <c r="L19" s="18">
        <v>22</v>
      </c>
    </row>
    <row r="20" spans="1:12" s="10" customFormat="1" ht="21.75" customHeight="1" x14ac:dyDescent="0.3">
      <c r="A20" s="18" t="s">
        <v>99</v>
      </c>
      <c r="B20" s="18">
        <f t="shared" si="2"/>
        <v>49</v>
      </c>
      <c r="C20" s="18">
        <v>15</v>
      </c>
      <c r="D20" s="18">
        <v>34</v>
      </c>
      <c r="E20" s="18">
        <v>3</v>
      </c>
      <c r="F20" s="18">
        <v>10</v>
      </c>
      <c r="G20" s="18">
        <v>3</v>
      </c>
      <c r="H20" s="18">
        <v>8</v>
      </c>
      <c r="I20" s="18">
        <v>4</v>
      </c>
      <c r="J20" s="18">
        <v>4</v>
      </c>
      <c r="K20" s="18">
        <v>5</v>
      </c>
      <c r="L20" s="18">
        <v>12</v>
      </c>
    </row>
    <row r="21" spans="1:12" s="10" customFormat="1" ht="21.75" customHeight="1" x14ac:dyDescent="0.3">
      <c r="A21" s="18" t="s">
        <v>100</v>
      </c>
      <c r="B21" s="18">
        <f t="shared" si="2"/>
        <v>32</v>
      </c>
      <c r="C21" s="18">
        <v>8</v>
      </c>
      <c r="D21" s="18">
        <v>24</v>
      </c>
      <c r="E21" s="18">
        <v>3</v>
      </c>
      <c r="F21" s="18">
        <v>6</v>
      </c>
      <c r="G21" s="18">
        <v>0</v>
      </c>
      <c r="H21" s="18">
        <v>6</v>
      </c>
      <c r="I21" s="18">
        <v>3</v>
      </c>
      <c r="J21" s="18">
        <v>4</v>
      </c>
      <c r="K21" s="18">
        <v>2</v>
      </c>
      <c r="L21" s="18">
        <v>8</v>
      </c>
    </row>
    <row r="22" spans="1:12" s="10" customFormat="1" ht="21.75" customHeight="1" x14ac:dyDescent="0.3">
      <c r="A22" s="18" t="s">
        <v>101</v>
      </c>
      <c r="B22" s="18">
        <f t="shared" si="2"/>
        <v>28</v>
      </c>
      <c r="C22" s="18">
        <v>7</v>
      </c>
      <c r="D22" s="18">
        <v>21</v>
      </c>
      <c r="E22" s="18">
        <v>3</v>
      </c>
      <c r="F22" s="18">
        <v>7</v>
      </c>
      <c r="G22" s="18">
        <v>1</v>
      </c>
      <c r="H22" s="18">
        <v>5</v>
      </c>
      <c r="I22" s="18">
        <v>1</v>
      </c>
      <c r="J22" s="18">
        <v>4</v>
      </c>
      <c r="K22" s="18">
        <v>2</v>
      </c>
      <c r="L22" s="18">
        <v>5</v>
      </c>
    </row>
    <row r="23" spans="1:12" s="12" customFormat="1" ht="21.75" customHeight="1" x14ac:dyDescent="0.3">
      <c r="A23" s="18" t="s">
        <v>102</v>
      </c>
      <c r="B23" s="18">
        <f t="shared" si="2"/>
        <v>36</v>
      </c>
      <c r="C23" s="18">
        <v>7</v>
      </c>
      <c r="D23" s="18">
        <v>29</v>
      </c>
      <c r="E23" s="18">
        <v>2</v>
      </c>
      <c r="F23" s="18">
        <v>5</v>
      </c>
      <c r="G23" s="18">
        <v>0</v>
      </c>
      <c r="H23" s="18">
        <v>11</v>
      </c>
      <c r="I23" s="18">
        <v>0</v>
      </c>
      <c r="J23" s="18">
        <v>3</v>
      </c>
      <c r="K23" s="18">
        <v>5</v>
      </c>
      <c r="L23" s="18">
        <v>10</v>
      </c>
    </row>
    <row r="24" spans="1:12" s="10" customFormat="1" ht="21.75" customHeight="1" x14ac:dyDescent="0.3">
      <c r="A24" s="18" t="s">
        <v>103</v>
      </c>
      <c r="B24" s="18">
        <f t="shared" si="2"/>
        <v>30</v>
      </c>
      <c r="C24" s="18">
        <v>5</v>
      </c>
      <c r="D24" s="18">
        <v>25</v>
      </c>
      <c r="E24" s="18">
        <v>1</v>
      </c>
      <c r="F24" s="18">
        <v>7</v>
      </c>
      <c r="G24" s="18">
        <v>1</v>
      </c>
      <c r="H24" s="18">
        <v>5</v>
      </c>
      <c r="I24" s="18">
        <v>1</v>
      </c>
      <c r="J24" s="18">
        <v>4</v>
      </c>
      <c r="K24" s="18">
        <v>2</v>
      </c>
      <c r="L24" s="18">
        <v>9</v>
      </c>
    </row>
    <row r="25" spans="1:12" s="10" customFormat="1" ht="21.75" customHeight="1" x14ac:dyDescent="0.3">
      <c r="A25" s="47" t="s">
        <v>36</v>
      </c>
      <c r="B25" s="45">
        <f t="shared" si="2"/>
        <v>294</v>
      </c>
      <c r="C25" s="47">
        <f>C18+C19+C20+C21+C22+C23+C24</f>
        <v>78</v>
      </c>
      <c r="D25" s="47">
        <f t="shared" ref="D25:L25" si="5">D18+D19+D20+D21+D22+D23+D24</f>
        <v>216</v>
      </c>
      <c r="E25" s="47">
        <f t="shared" si="5"/>
        <v>22</v>
      </c>
      <c r="F25" s="47">
        <f t="shared" si="5"/>
        <v>53</v>
      </c>
      <c r="G25" s="47">
        <f t="shared" si="5"/>
        <v>15</v>
      </c>
      <c r="H25" s="47">
        <f t="shared" si="5"/>
        <v>57</v>
      </c>
      <c r="I25" s="47">
        <f t="shared" si="5"/>
        <v>16</v>
      </c>
      <c r="J25" s="47">
        <f t="shared" si="5"/>
        <v>34</v>
      </c>
      <c r="K25" s="47">
        <f t="shared" si="5"/>
        <v>25</v>
      </c>
      <c r="L25" s="47">
        <f t="shared" si="5"/>
        <v>72</v>
      </c>
    </row>
    <row r="26" spans="1:12" s="10" customFormat="1" ht="21.75" customHeight="1" x14ac:dyDescent="0.3">
      <c r="A26" s="18" t="s">
        <v>104</v>
      </c>
      <c r="B26" s="18">
        <f t="shared" si="2"/>
        <v>25</v>
      </c>
      <c r="C26" s="18">
        <v>8</v>
      </c>
      <c r="D26" s="18">
        <v>17</v>
      </c>
      <c r="E26" s="18">
        <v>1</v>
      </c>
      <c r="F26" s="18">
        <v>7</v>
      </c>
      <c r="G26" s="18">
        <v>3</v>
      </c>
      <c r="H26" s="18">
        <v>9</v>
      </c>
      <c r="I26" s="18">
        <v>2</v>
      </c>
      <c r="J26" s="18">
        <v>0</v>
      </c>
      <c r="K26" s="18">
        <v>2</v>
      </c>
      <c r="L26" s="18">
        <v>1</v>
      </c>
    </row>
    <row r="27" spans="1:12" s="10" customFormat="1" ht="21.75" customHeight="1" x14ac:dyDescent="0.3">
      <c r="A27" s="18" t="s">
        <v>105</v>
      </c>
      <c r="B27" s="18">
        <f t="shared" si="2"/>
        <v>62</v>
      </c>
      <c r="C27" s="18">
        <v>13</v>
      </c>
      <c r="D27" s="18">
        <v>49</v>
      </c>
      <c r="E27" s="18">
        <v>2</v>
      </c>
      <c r="F27" s="18">
        <v>15</v>
      </c>
      <c r="G27" s="18">
        <v>3</v>
      </c>
      <c r="H27" s="18">
        <v>6</v>
      </c>
      <c r="I27" s="18">
        <v>0</v>
      </c>
      <c r="J27" s="18">
        <v>9</v>
      </c>
      <c r="K27" s="18">
        <v>8</v>
      </c>
      <c r="L27" s="18">
        <v>19</v>
      </c>
    </row>
    <row r="28" spans="1:12" s="10" customFormat="1" ht="21.75" customHeight="1" x14ac:dyDescent="0.3">
      <c r="A28" s="18" t="s">
        <v>106</v>
      </c>
      <c r="B28" s="18">
        <f t="shared" si="2"/>
        <v>68</v>
      </c>
      <c r="C28" s="18">
        <v>15</v>
      </c>
      <c r="D28" s="18">
        <v>53</v>
      </c>
      <c r="E28" s="18">
        <v>5</v>
      </c>
      <c r="F28" s="18">
        <v>19</v>
      </c>
      <c r="G28" s="18">
        <v>3</v>
      </c>
      <c r="H28" s="18">
        <v>19</v>
      </c>
      <c r="I28" s="18">
        <v>2</v>
      </c>
      <c r="J28" s="18">
        <v>7</v>
      </c>
      <c r="K28" s="18">
        <v>5</v>
      </c>
      <c r="L28" s="18">
        <v>8</v>
      </c>
    </row>
    <row r="29" spans="1:12" s="10" customFormat="1" ht="21.75" customHeight="1" x14ac:dyDescent="0.3">
      <c r="A29" s="18" t="s">
        <v>107</v>
      </c>
      <c r="B29" s="18">
        <f t="shared" si="2"/>
        <v>48</v>
      </c>
      <c r="C29" s="18">
        <v>17</v>
      </c>
      <c r="D29" s="18">
        <v>31</v>
      </c>
      <c r="E29" s="18">
        <v>10</v>
      </c>
      <c r="F29" s="18">
        <v>11</v>
      </c>
      <c r="G29" s="18">
        <v>6</v>
      </c>
      <c r="H29" s="18">
        <v>15</v>
      </c>
      <c r="I29" s="18">
        <v>1</v>
      </c>
      <c r="J29" s="18">
        <v>3</v>
      </c>
      <c r="K29" s="18">
        <v>0</v>
      </c>
      <c r="L29" s="18">
        <v>2</v>
      </c>
    </row>
    <row r="30" spans="1:12" s="12" customFormat="1" ht="21.75" customHeight="1" x14ac:dyDescent="0.3">
      <c r="A30" s="18" t="s">
        <v>108</v>
      </c>
      <c r="B30" s="18">
        <f t="shared" si="2"/>
        <v>58</v>
      </c>
      <c r="C30" s="18">
        <v>6</v>
      </c>
      <c r="D30" s="18">
        <v>52</v>
      </c>
      <c r="E30" s="18">
        <v>1</v>
      </c>
      <c r="F30" s="18">
        <v>13</v>
      </c>
      <c r="G30" s="18">
        <v>3</v>
      </c>
      <c r="H30" s="18">
        <v>14</v>
      </c>
      <c r="I30" s="18">
        <v>2</v>
      </c>
      <c r="J30" s="18">
        <v>10</v>
      </c>
      <c r="K30" s="18">
        <v>0</v>
      </c>
      <c r="L30" s="18">
        <v>15</v>
      </c>
    </row>
    <row r="31" spans="1:12" s="10" customFormat="1" ht="21.75" customHeight="1" x14ac:dyDescent="0.3">
      <c r="A31" s="18" t="s">
        <v>109</v>
      </c>
      <c r="B31" s="18">
        <f t="shared" si="2"/>
        <v>37</v>
      </c>
      <c r="C31" s="18">
        <v>14</v>
      </c>
      <c r="D31" s="18">
        <v>23</v>
      </c>
      <c r="E31" s="18">
        <v>6</v>
      </c>
      <c r="F31" s="18">
        <v>11</v>
      </c>
      <c r="G31" s="18">
        <v>3</v>
      </c>
      <c r="H31" s="18">
        <v>8</v>
      </c>
      <c r="I31" s="18">
        <v>5</v>
      </c>
      <c r="J31" s="18">
        <v>2</v>
      </c>
      <c r="K31" s="18">
        <v>0</v>
      </c>
      <c r="L31" s="18">
        <v>2</v>
      </c>
    </row>
    <row r="32" spans="1:12" s="10" customFormat="1" ht="21.75" customHeight="1" x14ac:dyDescent="0.3">
      <c r="A32" s="18" t="s">
        <v>110</v>
      </c>
      <c r="B32" s="18">
        <f t="shared" si="2"/>
        <v>42</v>
      </c>
      <c r="C32" s="18">
        <v>7</v>
      </c>
      <c r="D32" s="18">
        <v>35</v>
      </c>
      <c r="E32" s="18">
        <v>5</v>
      </c>
      <c r="F32" s="18">
        <v>11</v>
      </c>
      <c r="G32" s="18">
        <v>1</v>
      </c>
      <c r="H32" s="18">
        <v>13</v>
      </c>
      <c r="I32" s="18">
        <v>1</v>
      </c>
      <c r="J32" s="18">
        <v>8</v>
      </c>
      <c r="K32" s="18">
        <v>0</v>
      </c>
      <c r="L32" s="18">
        <v>3</v>
      </c>
    </row>
    <row r="33" spans="1:12" s="10" customFormat="1" ht="21.75" customHeight="1" x14ac:dyDescent="0.3">
      <c r="A33" s="47" t="s">
        <v>44</v>
      </c>
      <c r="B33" s="45">
        <f t="shared" si="2"/>
        <v>340</v>
      </c>
      <c r="C33" s="47">
        <f>C26+C27+C28+C29+C30+C31+C32</f>
        <v>80</v>
      </c>
      <c r="D33" s="47">
        <f t="shared" ref="D33:L33" si="6">D26+D27+D28+D29+D30+D31+D32</f>
        <v>260</v>
      </c>
      <c r="E33" s="47">
        <f t="shared" si="6"/>
        <v>30</v>
      </c>
      <c r="F33" s="47">
        <f t="shared" si="6"/>
        <v>87</v>
      </c>
      <c r="G33" s="47">
        <f t="shared" si="6"/>
        <v>22</v>
      </c>
      <c r="H33" s="47">
        <f t="shared" si="6"/>
        <v>84</v>
      </c>
      <c r="I33" s="47">
        <f t="shared" si="6"/>
        <v>13</v>
      </c>
      <c r="J33" s="47">
        <f t="shared" si="6"/>
        <v>39</v>
      </c>
      <c r="K33" s="47">
        <f t="shared" si="6"/>
        <v>15</v>
      </c>
      <c r="L33" s="47">
        <f t="shared" si="6"/>
        <v>50</v>
      </c>
    </row>
    <row r="34" spans="1:12" s="10" customFormat="1" ht="21.75" customHeight="1" x14ac:dyDescent="0.3">
      <c r="A34" s="18" t="s">
        <v>111</v>
      </c>
      <c r="B34" s="18">
        <f t="shared" si="2"/>
        <v>89</v>
      </c>
      <c r="C34" s="18">
        <v>36</v>
      </c>
      <c r="D34" s="18">
        <v>53</v>
      </c>
      <c r="E34" s="18">
        <v>7</v>
      </c>
      <c r="F34" s="18">
        <v>17</v>
      </c>
      <c r="G34" s="18">
        <v>9</v>
      </c>
      <c r="H34" s="18">
        <v>18</v>
      </c>
      <c r="I34" s="18">
        <v>10</v>
      </c>
      <c r="J34" s="18">
        <v>11</v>
      </c>
      <c r="K34" s="18">
        <v>10</v>
      </c>
      <c r="L34" s="18">
        <v>7</v>
      </c>
    </row>
    <row r="35" spans="1:12" s="10" customFormat="1" ht="21.75" customHeight="1" x14ac:dyDescent="0.3">
      <c r="A35" s="18" t="s">
        <v>48</v>
      </c>
      <c r="B35" s="18">
        <f t="shared" si="2"/>
        <v>89</v>
      </c>
      <c r="C35" s="18">
        <v>36</v>
      </c>
      <c r="D35" s="18">
        <v>53</v>
      </c>
      <c r="E35" s="18">
        <v>7</v>
      </c>
      <c r="F35" s="18">
        <v>17</v>
      </c>
      <c r="G35" s="18">
        <v>9</v>
      </c>
      <c r="H35" s="18">
        <v>18</v>
      </c>
      <c r="I35" s="18">
        <v>10</v>
      </c>
      <c r="J35" s="18">
        <v>11</v>
      </c>
      <c r="K35" s="18">
        <v>10</v>
      </c>
      <c r="L35" s="18">
        <v>7</v>
      </c>
    </row>
    <row r="36" spans="1:12" s="10" customFormat="1" ht="21.75" customHeight="1" x14ac:dyDescent="0.3">
      <c r="A36" s="18" t="s">
        <v>112</v>
      </c>
      <c r="B36" s="18">
        <f t="shared" si="2"/>
        <v>110</v>
      </c>
      <c r="C36" s="18">
        <v>69</v>
      </c>
      <c r="D36" s="18">
        <v>41</v>
      </c>
      <c r="E36" s="18">
        <v>19</v>
      </c>
      <c r="F36" s="18">
        <v>11</v>
      </c>
      <c r="G36" s="18">
        <v>14</v>
      </c>
      <c r="H36" s="18">
        <v>9</v>
      </c>
      <c r="I36" s="18">
        <v>14</v>
      </c>
      <c r="J36" s="18">
        <v>6</v>
      </c>
      <c r="K36" s="18">
        <v>22</v>
      </c>
      <c r="L36" s="18">
        <v>15</v>
      </c>
    </row>
    <row r="37" spans="1:12" s="10" customFormat="1" ht="21.75" customHeight="1" x14ac:dyDescent="0.3">
      <c r="A37" s="18" t="s">
        <v>113</v>
      </c>
      <c r="B37" s="18">
        <f t="shared" si="2"/>
        <v>64</v>
      </c>
      <c r="C37" s="18">
        <v>35</v>
      </c>
      <c r="D37" s="18">
        <v>29</v>
      </c>
      <c r="E37" s="18">
        <v>7</v>
      </c>
      <c r="F37" s="18">
        <v>9</v>
      </c>
      <c r="G37" s="18">
        <v>9</v>
      </c>
      <c r="H37" s="18">
        <v>6</v>
      </c>
      <c r="I37" s="18">
        <v>9</v>
      </c>
      <c r="J37" s="18">
        <v>5</v>
      </c>
      <c r="K37" s="18">
        <v>10</v>
      </c>
      <c r="L37" s="18">
        <v>9</v>
      </c>
    </row>
    <row r="38" spans="1:12" s="12" customFormat="1" ht="21.75" customHeight="1" x14ac:dyDescent="0.3">
      <c r="A38" s="47" t="s">
        <v>52</v>
      </c>
      <c r="B38" s="45">
        <f t="shared" si="2"/>
        <v>174</v>
      </c>
      <c r="C38" s="47">
        <f>C36+C37</f>
        <v>104</v>
      </c>
      <c r="D38" s="47">
        <f t="shared" ref="D38:L38" si="7">D36+D37</f>
        <v>70</v>
      </c>
      <c r="E38" s="47">
        <f t="shared" si="7"/>
        <v>26</v>
      </c>
      <c r="F38" s="47">
        <f t="shared" si="7"/>
        <v>20</v>
      </c>
      <c r="G38" s="47">
        <f t="shared" si="7"/>
        <v>23</v>
      </c>
      <c r="H38" s="47">
        <f t="shared" si="7"/>
        <v>15</v>
      </c>
      <c r="I38" s="47">
        <f t="shared" si="7"/>
        <v>23</v>
      </c>
      <c r="J38" s="47">
        <f t="shared" si="7"/>
        <v>11</v>
      </c>
      <c r="K38" s="47">
        <f t="shared" si="7"/>
        <v>32</v>
      </c>
      <c r="L38" s="47">
        <f t="shared" si="7"/>
        <v>24</v>
      </c>
    </row>
    <row r="39" spans="1:12" s="10" customFormat="1" ht="21.75" customHeight="1" x14ac:dyDescent="0.3">
      <c r="A39" s="18" t="s">
        <v>114</v>
      </c>
      <c r="B39" s="18">
        <f t="shared" si="2"/>
        <v>43</v>
      </c>
      <c r="C39" s="18">
        <v>31</v>
      </c>
      <c r="D39" s="18">
        <v>12</v>
      </c>
      <c r="E39" s="18">
        <v>12</v>
      </c>
      <c r="F39" s="18">
        <v>6</v>
      </c>
      <c r="G39" s="18">
        <v>12</v>
      </c>
      <c r="H39" s="18">
        <v>3</v>
      </c>
      <c r="I39" s="18">
        <v>5</v>
      </c>
      <c r="J39" s="18">
        <v>1</v>
      </c>
      <c r="K39" s="18">
        <v>2</v>
      </c>
      <c r="L39" s="18">
        <v>2</v>
      </c>
    </row>
    <row r="40" spans="1:12" s="10" customFormat="1" ht="21.75" customHeight="1" x14ac:dyDescent="0.3">
      <c r="A40" s="18" t="s">
        <v>115</v>
      </c>
      <c r="B40" s="18">
        <f t="shared" si="2"/>
        <v>35</v>
      </c>
      <c r="C40" s="18">
        <v>14</v>
      </c>
      <c r="D40" s="18">
        <v>21</v>
      </c>
      <c r="E40" s="18">
        <v>5</v>
      </c>
      <c r="F40" s="18">
        <v>10</v>
      </c>
      <c r="G40" s="18">
        <v>2</v>
      </c>
      <c r="H40" s="18">
        <v>4</v>
      </c>
      <c r="I40" s="18">
        <v>4</v>
      </c>
      <c r="J40" s="18">
        <v>4</v>
      </c>
      <c r="K40" s="18">
        <v>3</v>
      </c>
      <c r="L40" s="18">
        <v>3</v>
      </c>
    </row>
    <row r="41" spans="1:12" s="10" customFormat="1" ht="21.75" customHeight="1" x14ac:dyDescent="0.3">
      <c r="A41" s="18" t="s">
        <v>116</v>
      </c>
      <c r="B41" s="18">
        <f t="shared" si="2"/>
        <v>44</v>
      </c>
      <c r="C41" s="18">
        <v>15</v>
      </c>
      <c r="D41" s="18">
        <v>29</v>
      </c>
      <c r="E41" s="18">
        <v>2</v>
      </c>
      <c r="F41" s="18">
        <v>6</v>
      </c>
      <c r="G41" s="18">
        <v>7</v>
      </c>
      <c r="H41" s="18">
        <v>9</v>
      </c>
      <c r="I41" s="18">
        <v>1</v>
      </c>
      <c r="J41" s="18">
        <v>8</v>
      </c>
      <c r="K41" s="18">
        <v>5</v>
      </c>
      <c r="L41" s="18">
        <v>6</v>
      </c>
    </row>
    <row r="42" spans="1:12" s="10" customFormat="1" ht="21.75" customHeight="1" x14ac:dyDescent="0.3">
      <c r="A42" s="47" t="s">
        <v>58</v>
      </c>
      <c r="B42" s="45">
        <f t="shared" si="2"/>
        <v>122</v>
      </c>
      <c r="C42" s="47">
        <f>C39+C40+C41</f>
        <v>60</v>
      </c>
      <c r="D42" s="47">
        <f t="shared" ref="D42:L42" si="8">D39+D40+D41</f>
        <v>62</v>
      </c>
      <c r="E42" s="47">
        <f t="shared" si="8"/>
        <v>19</v>
      </c>
      <c r="F42" s="47">
        <f t="shared" si="8"/>
        <v>22</v>
      </c>
      <c r="G42" s="47">
        <f t="shared" si="8"/>
        <v>21</v>
      </c>
      <c r="H42" s="47">
        <f t="shared" si="8"/>
        <v>16</v>
      </c>
      <c r="I42" s="47">
        <f t="shared" si="8"/>
        <v>10</v>
      </c>
      <c r="J42" s="47">
        <f t="shared" si="8"/>
        <v>13</v>
      </c>
      <c r="K42" s="47">
        <f t="shared" si="8"/>
        <v>10</v>
      </c>
      <c r="L42" s="47">
        <f t="shared" si="8"/>
        <v>11</v>
      </c>
    </row>
    <row r="43" spans="1:12" s="10" customFormat="1" ht="21.75" customHeight="1" x14ac:dyDescent="0.3">
      <c r="A43" s="18" t="s">
        <v>117</v>
      </c>
      <c r="B43" s="18">
        <f t="shared" si="2"/>
        <v>69</v>
      </c>
      <c r="C43" s="18">
        <v>33</v>
      </c>
      <c r="D43" s="18">
        <v>36</v>
      </c>
      <c r="E43" s="18">
        <v>5</v>
      </c>
      <c r="F43" s="18">
        <v>22</v>
      </c>
      <c r="G43" s="18">
        <v>26</v>
      </c>
      <c r="H43" s="18">
        <v>13</v>
      </c>
      <c r="I43" s="18">
        <v>2</v>
      </c>
      <c r="J43" s="18">
        <v>1</v>
      </c>
      <c r="K43" s="18">
        <v>0</v>
      </c>
      <c r="L43" s="18">
        <v>0</v>
      </c>
    </row>
    <row r="44" spans="1:12" s="10" customFormat="1" ht="21.75" customHeight="1" x14ac:dyDescent="0.3">
      <c r="A44" s="18" t="s">
        <v>118</v>
      </c>
      <c r="B44" s="18">
        <f t="shared" si="2"/>
        <v>55</v>
      </c>
      <c r="C44" s="18">
        <v>31</v>
      </c>
      <c r="D44" s="18">
        <v>24</v>
      </c>
      <c r="E44" s="18">
        <v>17</v>
      </c>
      <c r="F44" s="18">
        <v>14</v>
      </c>
      <c r="G44" s="18">
        <v>13</v>
      </c>
      <c r="H44" s="18">
        <v>10</v>
      </c>
      <c r="I44" s="18">
        <v>1</v>
      </c>
      <c r="J44" s="18">
        <v>0</v>
      </c>
      <c r="K44" s="18">
        <v>0</v>
      </c>
      <c r="L44" s="18">
        <v>0</v>
      </c>
    </row>
    <row r="45" spans="1:12" s="10" customFormat="1" ht="21.75" customHeight="1" x14ac:dyDescent="0.3">
      <c r="A45" s="18" t="s">
        <v>119</v>
      </c>
      <c r="B45" s="18">
        <f t="shared" si="2"/>
        <v>41</v>
      </c>
      <c r="C45" s="18">
        <v>19</v>
      </c>
      <c r="D45" s="18">
        <v>22</v>
      </c>
      <c r="E45" s="18">
        <v>5</v>
      </c>
      <c r="F45" s="18">
        <v>8</v>
      </c>
      <c r="G45" s="18">
        <v>13</v>
      </c>
      <c r="H45" s="18">
        <v>10</v>
      </c>
      <c r="I45" s="18">
        <v>0</v>
      </c>
      <c r="J45" s="18">
        <v>3</v>
      </c>
      <c r="K45" s="18">
        <v>1</v>
      </c>
      <c r="L45" s="18">
        <v>1</v>
      </c>
    </row>
    <row r="46" spans="1:12" s="12" customFormat="1" ht="21.75" customHeight="1" x14ac:dyDescent="0.3">
      <c r="A46" s="18" t="s">
        <v>120</v>
      </c>
      <c r="B46" s="18">
        <f t="shared" si="2"/>
        <v>9</v>
      </c>
      <c r="C46" s="18">
        <v>2</v>
      </c>
      <c r="D46" s="18">
        <v>7</v>
      </c>
      <c r="E46" s="18">
        <v>2</v>
      </c>
      <c r="F46" s="18">
        <v>7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</row>
    <row r="47" spans="1:12" s="10" customFormat="1" ht="21.75" customHeight="1" x14ac:dyDescent="0.3">
      <c r="A47" s="18" t="s">
        <v>121</v>
      </c>
      <c r="B47" s="18">
        <f t="shared" si="2"/>
        <v>34</v>
      </c>
      <c r="C47" s="18">
        <v>14</v>
      </c>
      <c r="D47" s="18">
        <v>20</v>
      </c>
      <c r="E47" s="18">
        <v>6</v>
      </c>
      <c r="F47" s="18">
        <v>10</v>
      </c>
      <c r="G47" s="18">
        <v>8</v>
      </c>
      <c r="H47" s="18">
        <v>10</v>
      </c>
      <c r="I47" s="18">
        <v>0</v>
      </c>
      <c r="J47" s="18">
        <v>0</v>
      </c>
      <c r="K47" s="18">
        <v>0</v>
      </c>
      <c r="L47" s="18">
        <v>0</v>
      </c>
    </row>
    <row r="48" spans="1:12" s="10" customFormat="1" ht="21.75" customHeight="1" x14ac:dyDescent="0.3">
      <c r="A48" s="18" t="s">
        <v>122</v>
      </c>
      <c r="B48" s="18">
        <f t="shared" si="2"/>
        <v>46</v>
      </c>
      <c r="C48" s="18">
        <v>31</v>
      </c>
      <c r="D48" s="18">
        <v>15</v>
      </c>
      <c r="E48" s="18">
        <v>11</v>
      </c>
      <c r="F48" s="18">
        <v>9</v>
      </c>
      <c r="G48" s="18">
        <v>16</v>
      </c>
      <c r="H48" s="18">
        <v>5</v>
      </c>
      <c r="I48" s="18">
        <v>2</v>
      </c>
      <c r="J48" s="18">
        <v>0</v>
      </c>
      <c r="K48" s="18">
        <v>2</v>
      </c>
      <c r="L48" s="18">
        <v>1</v>
      </c>
    </row>
    <row r="49" spans="1:12" s="12" customFormat="1" ht="21.75" customHeight="1" x14ac:dyDescent="0.3">
      <c r="A49" s="18" t="s">
        <v>123</v>
      </c>
      <c r="B49" s="18">
        <f t="shared" si="2"/>
        <v>44</v>
      </c>
      <c r="C49" s="18">
        <v>30</v>
      </c>
      <c r="D49" s="18">
        <v>14</v>
      </c>
      <c r="E49" s="18">
        <v>12</v>
      </c>
      <c r="F49" s="18">
        <v>7</v>
      </c>
      <c r="G49" s="18">
        <v>15</v>
      </c>
      <c r="H49" s="18">
        <v>7</v>
      </c>
      <c r="I49" s="18">
        <v>2</v>
      </c>
      <c r="J49" s="18">
        <v>0</v>
      </c>
      <c r="K49" s="18">
        <v>1</v>
      </c>
      <c r="L49" s="18">
        <v>0</v>
      </c>
    </row>
    <row r="50" spans="1:12" s="10" customFormat="1" ht="21.75" customHeight="1" x14ac:dyDescent="0.3">
      <c r="A50" s="47" t="s">
        <v>64</v>
      </c>
      <c r="B50" s="45">
        <f t="shared" si="2"/>
        <v>298</v>
      </c>
      <c r="C50" s="47">
        <f>C43+C44+C45+C46+C47+C48+C49</f>
        <v>160</v>
      </c>
      <c r="D50" s="47">
        <f t="shared" ref="D50:L50" si="9">D43+D44+D45+D46+D47+D48+D49</f>
        <v>138</v>
      </c>
      <c r="E50" s="47">
        <f t="shared" si="9"/>
        <v>58</v>
      </c>
      <c r="F50" s="47">
        <f t="shared" si="9"/>
        <v>77</v>
      </c>
      <c r="G50" s="47">
        <f t="shared" si="9"/>
        <v>91</v>
      </c>
      <c r="H50" s="47">
        <f t="shared" si="9"/>
        <v>55</v>
      </c>
      <c r="I50" s="47">
        <f t="shared" si="9"/>
        <v>7</v>
      </c>
      <c r="J50" s="47">
        <f t="shared" si="9"/>
        <v>4</v>
      </c>
      <c r="K50" s="47">
        <f t="shared" si="9"/>
        <v>4</v>
      </c>
      <c r="L50" s="47">
        <f t="shared" si="9"/>
        <v>2</v>
      </c>
    </row>
    <row r="51" spans="1:12" s="10" customFormat="1" ht="21.75" customHeight="1" x14ac:dyDescent="0.3">
      <c r="A51" s="18" t="s">
        <v>124</v>
      </c>
      <c r="B51" s="18">
        <f t="shared" si="2"/>
        <v>21</v>
      </c>
      <c r="C51" s="18">
        <v>21</v>
      </c>
      <c r="D51" s="18">
        <v>0</v>
      </c>
      <c r="E51" s="18">
        <v>10</v>
      </c>
      <c r="F51" s="18">
        <v>0</v>
      </c>
      <c r="G51" s="18">
        <v>4</v>
      </c>
      <c r="H51" s="18">
        <v>0</v>
      </c>
      <c r="I51" s="18">
        <v>4</v>
      </c>
      <c r="J51" s="18">
        <v>0</v>
      </c>
      <c r="K51" s="18">
        <v>3</v>
      </c>
      <c r="L51" s="18">
        <v>0</v>
      </c>
    </row>
    <row r="52" spans="1:12" s="10" customFormat="1" ht="21.75" customHeight="1" x14ac:dyDescent="0.3">
      <c r="A52" s="18" t="s">
        <v>125</v>
      </c>
      <c r="B52" s="18">
        <f t="shared" si="2"/>
        <v>43</v>
      </c>
      <c r="C52" s="18">
        <v>27</v>
      </c>
      <c r="D52" s="18">
        <v>16</v>
      </c>
      <c r="E52" s="18">
        <v>15</v>
      </c>
      <c r="F52" s="18">
        <v>9</v>
      </c>
      <c r="G52" s="18">
        <v>9</v>
      </c>
      <c r="H52" s="18">
        <v>5</v>
      </c>
      <c r="I52" s="18">
        <v>3</v>
      </c>
      <c r="J52" s="18">
        <v>1</v>
      </c>
      <c r="K52" s="18">
        <v>0</v>
      </c>
      <c r="L52" s="18">
        <v>1</v>
      </c>
    </row>
    <row r="53" spans="1:12" s="10" customFormat="1" ht="21.75" customHeight="1" x14ac:dyDescent="0.3">
      <c r="A53" s="18" t="s">
        <v>126</v>
      </c>
      <c r="B53" s="18">
        <f t="shared" si="2"/>
        <v>22</v>
      </c>
      <c r="C53" s="18">
        <v>14</v>
      </c>
      <c r="D53" s="18">
        <v>8</v>
      </c>
      <c r="E53" s="18">
        <v>4</v>
      </c>
      <c r="F53" s="18">
        <v>2</v>
      </c>
      <c r="G53" s="18">
        <v>5</v>
      </c>
      <c r="H53" s="18">
        <v>2</v>
      </c>
      <c r="I53" s="18">
        <v>3</v>
      </c>
      <c r="J53" s="18">
        <v>3</v>
      </c>
      <c r="K53" s="18">
        <v>2</v>
      </c>
      <c r="L53" s="18">
        <v>1</v>
      </c>
    </row>
    <row r="54" spans="1:12" s="10" customFormat="1" ht="21.75" customHeight="1" x14ac:dyDescent="0.3">
      <c r="A54" s="18" t="s">
        <v>127</v>
      </c>
      <c r="B54" s="18">
        <f t="shared" si="2"/>
        <v>50</v>
      </c>
      <c r="C54" s="18">
        <v>45</v>
      </c>
      <c r="D54" s="18">
        <v>5</v>
      </c>
      <c r="E54" s="18">
        <v>22</v>
      </c>
      <c r="F54" s="18">
        <v>2</v>
      </c>
      <c r="G54" s="18">
        <v>12</v>
      </c>
      <c r="H54" s="18">
        <v>2</v>
      </c>
      <c r="I54" s="18">
        <v>10</v>
      </c>
      <c r="J54" s="18">
        <v>0</v>
      </c>
      <c r="K54" s="18">
        <v>1</v>
      </c>
      <c r="L54" s="18">
        <v>1</v>
      </c>
    </row>
    <row r="55" spans="1:12" s="10" customFormat="1" ht="21.75" customHeight="1" x14ac:dyDescent="0.3">
      <c r="A55" s="18" t="s">
        <v>128</v>
      </c>
      <c r="B55" s="18">
        <f t="shared" si="2"/>
        <v>30</v>
      </c>
      <c r="C55" s="18">
        <v>19</v>
      </c>
      <c r="D55" s="18">
        <v>11</v>
      </c>
      <c r="E55" s="18">
        <v>7</v>
      </c>
      <c r="F55" s="18">
        <v>7</v>
      </c>
      <c r="G55" s="18">
        <v>9</v>
      </c>
      <c r="H55" s="18">
        <v>1</v>
      </c>
      <c r="I55" s="18">
        <v>2</v>
      </c>
      <c r="J55" s="18">
        <v>2</v>
      </c>
      <c r="K55" s="18">
        <v>1</v>
      </c>
      <c r="L55" s="18">
        <v>1</v>
      </c>
    </row>
    <row r="56" spans="1:12" s="12" customFormat="1" ht="21.75" customHeight="1" x14ac:dyDescent="0.3">
      <c r="A56" s="18" t="s">
        <v>129</v>
      </c>
      <c r="B56" s="18">
        <f t="shared" si="2"/>
        <v>55</v>
      </c>
      <c r="C56" s="18">
        <v>49</v>
      </c>
      <c r="D56" s="18">
        <v>6</v>
      </c>
      <c r="E56" s="18">
        <v>10</v>
      </c>
      <c r="F56" s="18">
        <v>3</v>
      </c>
      <c r="G56" s="18">
        <v>14</v>
      </c>
      <c r="H56" s="18">
        <v>2</v>
      </c>
      <c r="I56" s="18">
        <v>22</v>
      </c>
      <c r="J56" s="18">
        <v>1</v>
      </c>
      <c r="K56" s="18">
        <v>3</v>
      </c>
      <c r="L56" s="18">
        <v>0</v>
      </c>
    </row>
    <row r="57" spans="1:12" s="10" customFormat="1" ht="21.75" customHeight="1" x14ac:dyDescent="0.3">
      <c r="A57" s="47" t="s">
        <v>75</v>
      </c>
      <c r="B57" s="45">
        <f t="shared" si="2"/>
        <v>221</v>
      </c>
      <c r="C57" s="47">
        <f>C51+C52+C53+C54+C55+C56</f>
        <v>175</v>
      </c>
      <c r="D57" s="47">
        <f t="shared" ref="D57:L57" si="10">D51+D52+D53+D54+D55+D56</f>
        <v>46</v>
      </c>
      <c r="E57" s="47">
        <f t="shared" si="10"/>
        <v>68</v>
      </c>
      <c r="F57" s="47">
        <f t="shared" si="10"/>
        <v>23</v>
      </c>
      <c r="G57" s="47">
        <f t="shared" si="10"/>
        <v>53</v>
      </c>
      <c r="H57" s="47">
        <f t="shared" si="10"/>
        <v>12</v>
      </c>
      <c r="I57" s="47">
        <f t="shared" si="10"/>
        <v>44</v>
      </c>
      <c r="J57" s="47">
        <f t="shared" si="10"/>
        <v>7</v>
      </c>
      <c r="K57" s="47">
        <f t="shared" si="10"/>
        <v>10</v>
      </c>
      <c r="L57" s="47">
        <f t="shared" si="10"/>
        <v>4</v>
      </c>
    </row>
    <row r="58" spans="1:12" s="10" customFormat="1" ht="21.75" customHeight="1" x14ac:dyDescent="0.3">
      <c r="A58" s="18" t="s">
        <v>130</v>
      </c>
      <c r="B58" s="18">
        <f t="shared" si="2"/>
        <v>116</v>
      </c>
      <c r="C58" s="18">
        <v>49</v>
      </c>
      <c r="D58" s="18">
        <v>67</v>
      </c>
      <c r="E58" s="18">
        <v>15</v>
      </c>
      <c r="F58" s="18">
        <v>16</v>
      </c>
      <c r="G58" s="18">
        <v>10</v>
      </c>
      <c r="H58" s="18">
        <v>18</v>
      </c>
      <c r="I58" s="18">
        <v>12</v>
      </c>
      <c r="J58" s="18">
        <v>10</v>
      </c>
      <c r="K58" s="18">
        <v>12</v>
      </c>
      <c r="L58" s="18">
        <v>23</v>
      </c>
    </row>
    <row r="59" spans="1:12" s="10" customFormat="1" ht="21.75" customHeight="1" x14ac:dyDescent="0.3">
      <c r="A59" s="18" t="s">
        <v>131</v>
      </c>
      <c r="B59" s="18">
        <f t="shared" si="2"/>
        <v>31</v>
      </c>
      <c r="C59" s="18">
        <v>13</v>
      </c>
      <c r="D59" s="18">
        <v>18</v>
      </c>
      <c r="E59" s="18">
        <v>6</v>
      </c>
      <c r="F59" s="18">
        <v>4</v>
      </c>
      <c r="G59" s="18">
        <v>4</v>
      </c>
      <c r="H59" s="18">
        <v>5</v>
      </c>
      <c r="I59" s="18">
        <v>3</v>
      </c>
      <c r="J59" s="18">
        <v>4</v>
      </c>
      <c r="K59" s="18">
        <v>0</v>
      </c>
      <c r="L59" s="18">
        <v>5</v>
      </c>
    </row>
    <row r="60" spans="1:12" s="10" customFormat="1" ht="21.75" customHeight="1" x14ac:dyDescent="0.3">
      <c r="A60" s="18" t="s">
        <v>132</v>
      </c>
      <c r="B60" s="18">
        <f t="shared" si="2"/>
        <v>67</v>
      </c>
      <c r="C60" s="18">
        <v>13</v>
      </c>
      <c r="D60" s="18">
        <v>54</v>
      </c>
      <c r="E60" s="18">
        <v>3</v>
      </c>
      <c r="F60" s="18">
        <v>8</v>
      </c>
      <c r="G60" s="18">
        <v>2</v>
      </c>
      <c r="H60" s="18">
        <v>15</v>
      </c>
      <c r="I60" s="18">
        <v>4</v>
      </c>
      <c r="J60" s="18">
        <v>8</v>
      </c>
      <c r="K60" s="18">
        <v>4</v>
      </c>
      <c r="L60" s="18">
        <v>23</v>
      </c>
    </row>
    <row r="61" spans="1:12" s="10" customFormat="1" ht="21.75" customHeight="1" x14ac:dyDescent="0.3">
      <c r="A61" s="18" t="s">
        <v>133</v>
      </c>
      <c r="B61" s="18">
        <f t="shared" si="2"/>
        <v>18</v>
      </c>
      <c r="C61" s="18">
        <v>11</v>
      </c>
      <c r="D61" s="18">
        <v>7</v>
      </c>
      <c r="E61" s="18">
        <v>6</v>
      </c>
      <c r="F61" s="18">
        <v>7</v>
      </c>
      <c r="G61" s="18">
        <v>4</v>
      </c>
      <c r="H61" s="18">
        <v>0</v>
      </c>
      <c r="I61" s="18">
        <v>0</v>
      </c>
      <c r="J61" s="18">
        <v>0</v>
      </c>
      <c r="K61" s="18">
        <v>1</v>
      </c>
      <c r="L61" s="18">
        <v>0</v>
      </c>
    </row>
    <row r="62" spans="1:12" s="12" customFormat="1" ht="21.75" customHeight="1" x14ac:dyDescent="0.3">
      <c r="A62" s="18" t="s">
        <v>134</v>
      </c>
      <c r="B62" s="18">
        <f t="shared" si="2"/>
        <v>52</v>
      </c>
      <c r="C62" s="18">
        <v>28</v>
      </c>
      <c r="D62" s="18">
        <v>24</v>
      </c>
      <c r="E62" s="18">
        <v>7</v>
      </c>
      <c r="F62" s="18">
        <v>4</v>
      </c>
      <c r="G62" s="18">
        <v>4</v>
      </c>
      <c r="H62" s="18">
        <v>9</v>
      </c>
      <c r="I62" s="18">
        <v>4</v>
      </c>
      <c r="J62" s="18">
        <v>3</v>
      </c>
      <c r="K62" s="18">
        <v>13</v>
      </c>
      <c r="L62" s="18">
        <v>8</v>
      </c>
    </row>
    <row r="63" spans="1:12" s="10" customFormat="1" ht="21.75" customHeight="1" x14ac:dyDescent="0.3">
      <c r="A63" s="47" t="s">
        <v>82</v>
      </c>
      <c r="B63" s="45">
        <f t="shared" si="2"/>
        <v>284</v>
      </c>
      <c r="C63" s="47">
        <f>C58+C59+C60+C61+C62</f>
        <v>114</v>
      </c>
      <c r="D63" s="47">
        <f t="shared" ref="D63:L63" si="11">D58+D59+D60+D61+D62</f>
        <v>170</v>
      </c>
      <c r="E63" s="47">
        <f t="shared" si="11"/>
        <v>37</v>
      </c>
      <c r="F63" s="47">
        <f t="shared" si="11"/>
        <v>39</v>
      </c>
      <c r="G63" s="47">
        <f t="shared" si="11"/>
        <v>24</v>
      </c>
      <c r="H63" s="47">
        <f t="shared" si="11"/>
        <v>47</v>
      </c>
      <c r="I63" s="47">
        <f t="shared" si="11"/>
        <v>23</v>
      </c>
      <c r="J63" s="47">
        <f t="shared" si="11"/>
        <v>25</v>
      </c>
      <c r="K63" s="47">
        <f t="shared" si="11"/>
        <v>30</v>
      </c>
      <c r="L63" s="47">
        <f t="shared" si="11"/>
        <v>59</v>
      </c>
    </row>
    <row r="64" spans="1:12" ht="16.5" customHeight="1" x14ac:dyDescent="0.3">
      <c r="A64" s="48" t="s">
        <v>135</v>
      </c>
      <c r="B64" s="48">
        <f>B8+B12+B17+B25+B33+B35+B38+B42+B50+B57+B63</f>
        <v>2238</v>
      </c>
      <c r="C64" s="48">
        <f>C8+C12+C17+C25+C33+C35+C38+C42+C50+C57+C63</f>
        <v>954</v>
      </c>
      <c r="D64" s="48">
        <f t="shared" ref="D64:L64" si="12">D8+D12+D17+D25+D33+D35+D38+D42+D50+D57+D63</f>
        <v>1284</v>
      </c>
      <c r="E64" s="48">
        <f t="shared" si="12"/>
        <v>321</v>
      </c>
      <c r="F64" s="48">
        <f t="shared" si="12"/>
        <v>425</v>
      </c>
      <c r="G64" s="48">
        <f t="shared" si="12"/>
        <v>284</v>
      </c>
      <c r="H64" s="48">
        <f t="shared" si="12"/>
        <v>386</v>
      </c>
      <c r="I64" s="48">
        <f t="shared" si="12"/>
        <v>182</v>
      </c>
      <c r="J64" s="48">
        <f t="shared" si="12"/>
        <v>187</v>
      </c>
      <c r="K64" s="48">
        <f t="shared" si="12"/>
        <v>167</v>
      </c>
      <c r="L64" s="48">
        <f t="shared" si="12"/>
        <v>286</v>
      </c>
    </row>
    <row r="65" spans="1:12" ht="16.5" customHeight="1" x14ac:dyDescent="0.3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33.75" customHeight="1" x14ac:dyDescent="0.3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6.5" customHeight="1" x14ac:dyDescent="0.3">
      <c r="A67" s="21" t="s">
        <v>185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</row>
  </sheetData>
  <mergeCells count="9">
    <mergeCell ref="A67:L67"/>
    <mergeCell ref="A1:L1"/>
    <mergeCell ref="A2:L2"/>
    <mergeCell ref="A3:A4"/>
    <mergeCell ref="B3:D3"/>
    <mergeCell ref="E3:F3"/>
    <mergeCell ref="G3:H3"/>
    <mergeCell ref="I3:J3"/>
    <mergeCell ref="K3:L3"/>
  </mergeCells>
  <phoneticPr fontId="23" type="noConversion"/>
  <conditionalFormatting sqref="M61:FA61 M55:FA55 M34:FA34 M37:FA37 M41:FA41 M48:FA48 M8:FA8 M12:FA12 M32:FA32 M25:FA25 M17:FA17">
    <cfRule type="cellIs" dxfId="2" priority="0" operator="greaterThanOrEqual">
      <formula>0</formula>
    </cfRule>
  </conditionalFormatting>
  <printOptions horizontalCentered="1"/>
  <pageMargins left="0.39370078740157483" right="0.15748031496062992" top="0.78740157480314965" bottom="0.59055118110236227" header="0.31496062992125984" footer="0.19685039370078741"/>
  <pageSetup paperSize="9" orientation="portrait"/>
  <headerFooter>
    <oddHeader>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6" zoomScale="70" workbookViewId="0">
      <selection activeCell="Q26" sqref="Q26"/>
    </sheetView>
  </sheetViews>
  <sheetFormatPr defaultColWidth="10" defaultRowHeight="16.5" customHeight="1" x14ac:dyDescent="0.3"/>
  <cols>
    <col min="1" max="1" width="38.6640625" style="13" customWidth="1"/>
    <col min="2" max="2" width="8.109375" style="3" customWidth="1"/>
    <col min="3" max="3" width="9.109375" style="3" customWidth="1"/>
    <col min="4" max="4" width="8.5546875" style="3" customWidth="1"/>
    <col min="5" max="5" width="7.44140625" style="3" customWidth="1"/>
    <col min="6" max="6" width="7.6640625" style="3" customWidth="1"/>
    <col min="7" max="12" width="6.21875" style="3" customWidth="1"/>
    <col min="13" max="16384" width="10" style="9"/>
  </cols>
  <sheetData>
    <row r="1" spans="1:12" s="4" customFormat="1" ht="31.5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s="4" customFormat="1" ht="31.5" customHeight="1" x14ac:dyDescent="0.3">
      <c r="A2" s="22" t="s">
        <v>136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s="10" customFormat="1" ht="18.75" customHeight="1" x14ac:dyDescent="0.3">
      <c r="A3" s="28" t="s">
        <v>86</v>
      </c>
      <c r="B3" s="30" t="s">
        <v>3</v>
      </c>
      <c r="C3" s="31"/>
      <c r="D3" s="32"/>
      <c r="E3" s="30" t="s">
        <v>4</v>
      </c>
      <c r="F3" s="32"/>
      <c r="G3" s="30" t="s">
        <v>5</v>
      </c>
      <c r="H3" s="32"/>
      <c r="I3" s="30" t="s">
        <v>6</v>
      </c>
      <c r="J3" s="32"/>
      <c r="K3" s="30" t="s">
        <v>7</v>
      </c>
      <c r="L3" s="32"/>
    </row>
    <row r="4" spans="1:12" s="10" customFormat="1" ht="18.75" customHeight="1" x14ac:dyDescent="0.3">
      <c r="A4" s="29"/>
      <c r="B4" s="11" t="s">
        <v>12</v>
      </c>
      <c r="C4" s="11" t="s">
        <v>13</v>
      </c>
      <c r="D4" s="11" t="s">
        <v>14</v>
      </c>
      <c r="E4" s="11" t="s">
        <v>13</v>
      </c>
      <c r="F4" s="11" t="s">
        <v>14</v>
      </c>
      <c r="G4" s="11" t="s">
        <v>13</v>
      </c>
      <c r="H4" s="11" t="s">
        <v>14</v>
      </c>
      <c r="I4" s="11" t="s">
        <v>13</v>
      </c>
      <c r="J4" s="11" t="s">
        <v>14</v>
      </c>
      <c r="K4" s="11" t="s">
        <v>13</v>
      </c>
      <c r="L4" s="11" t="s">
        <v>14</v>
      </c>
    </row>
    <row r="5" spans="1:12" s="10" customFormat="1" ht="21.75" customHeight="1" x14ac:dyDescent="0.3">
      <c r="A5" s="18" t="s">
        <v>137</v>
      </c>
      <c r="B5" s="18">
        <f>C5+D5</f>
        <v>64</v>
      </c>
      <c r="C5" s="18">
        <f>E5+G5+I5+K5</f>
        <v>27</v>
      </c>
      <c r="D5" s="18">
        <f>F5+H5+J5+L5</f>
        <v>37</v>
      </c>
      <c r="E5" s="18">
        <v>11</v>
      </c>
      <c r="F5" s="18">
        <v>13</v>
      </c>
      <c r="G5" s="18">
        <v>9</v>
      </c>
      <c r="H5" s="18">
        <v>10</v>
      </c>
      <c r="I5" s="18">
        <v>5</v>
      </c>
      <c r="J5" s="18">
        <v>7</v>
      </c>
      <c r="K5" s="18">
        <v>2</v>
      </c>
      <c r="L5" s="18">
        <v>7</v>
      </c>
    </row>
    <row r="6" spans="1:12" s="12" customFormat="1" ht="21.75" customHeight="1" x14ac:dyDescent="0.3">
      <c r="A6" s="50" t="s">
        <v>18</v>
      </c>
      <c r="B6" s="18">
        <f t="shared" ref="B6:B38" si="0">C6+D6</f>
        <v>64</v>
      </c>
      <c r="C6" s="42">
        <f t="shared" ref="C6:C38" si="1">E6+G6+I6+K6</f>
        <v>27</v>
      </c>
      <c r="D6" s="42">
        <f t="shared" ref="D6:D38" si="2">F6+H6+J6+L6</f>
        <v>37</v>
      </c>
      <c r="E6" s="50">
        <v>11</v>
      </c>
      <c r="F6" s="50">
        <v>13</v>
      </c>
      <c r="G6" s="50">
        <v>9</v>
      </c>
      <c r="H6" s="50">
        <v>10</v>
      </c>
      <c r="I6" s="50">
        <v>5</v>
      </c>
      <c r="J6" s="50">
        <v>7</v>
      </c>
      <c r="K6" s="50">
        <v>2</v>
      </c>
      <c r="L6" s="50">
        <v>7</v>
      </c>
    </row>
    <row r="7" spans="1:12" s="10" customFormat="1" ht="21.75" customHeight="1" x14ac:dyDescent="0.3">
      <c r="A7" s="18" t="s">
        <v>138</v>
      </c>
      <c r="B7" s="18">
        <f t="shared" si="0"/>
        <v>40</v>
      </c>
      <c r="C7" s="18">
        <f t="shared" si="1"/>
        <v>7</v>
      </c>
      <c r="D7" s="18">
        <f t="shared" si="2"/>
        <v>33</v>
      </c>
      <c r="E7" s="18">
        <v>4</v>
      </c>
      <c r="F7" s="18">
        <v>9</v>
      </c>
      <c r="G7" s="18">
        <v>0</v>
      </c>
      <c r="H7" s="18">
        <v>8</v>
      </c>
      <c r="I7" s="18">
        <v>0</v>
      </c>
      <c r="J7" s="18">
        <v>9</v>
      </c>
      <c r="K7" s="18">
        <v>3</v>
      </c>
      <c r="L7" s="18">
        <v>7</v>
      </c>
    </row>
    <row r="8" spans="1:12" s="10" customFormat="1" ht="21.75" customHeight="1" x14ac:dyDescent="0.3">
      <c r="A8" s="50" t="s">
        <v>22</v>
      </c>
      <c r="B8" s="18">
        <f t="shared" si="0"/>
        <v>40</v>
      </c>
      <c r="C8" s="42">
        <f t="shared" si="1"/>
        <v>7</v>
      </c>
      <c r="D8" s="42">
        <f t="shared" si="2"/>
        <v>33</v>
      </c>
      <c r="E8" s="50">
        <v>4</v>
      </c>
      <c r="F8" s="50">
        <v>9</v>
      </c>
      <c r="G8" s="50">
        <v>0</v>
      </c>
      <c r="H8" s="50">
        <v>8</v>
      </c>
      <c r="I8" s="50">
        <v>0</v>
      </c>
      <c r="J8" s="50">
        <v>9</v>
      </c>
      <c r="K8" s="50">
        <v>3</v>
      </c>
      <c r="L8" s="50">
        <v>7</v>
      </c>
    </row>
    <row r="9" spans="1:12" s="12" customFormat="1" ht="21.75" customHeight="1" x14ac:dyDescent="0.3">
      <c r="A9" s="18" t="s">
        <v>139</v>
      </c>
      <c r="B9" s="18">
        <f t="shared" si="0"/>
        <v>66</v>
      </c>
      <c r="C9" s="18">
        <f t="shared" si="1"/>
        <v>10</v>
      </c>
      <c r="D9" s="18">
        <f t="shared" si="2"/>
        <v>56</v>
      </c>
      <c r="E9" s="18">
        <v>4</v>
      </c>
      <c r="F9" s="18">
        <v>15</v>
      </c>
      <c r="G9" s="18">
        <v>2</v>
      </c>
      <c r="H9" s="18">
        <v>14</v>
      </c>
      <c r="I9" s="18">
        <v>1</v>
      </c>
      <c r="J9" s="18">
        <v>14</v>
      </c>
      <c r="K9" s="18">
        <v>3</v>
      </c>
      <c r="L9" s="18">
        <v>13</v>
      </c>
    </row>
    <row r="10" spans="1:12" s="10" customFormat="1" ht="21.75" customHeight="1" x14ac:dyDescent="0.3">
      <c r="A10" s="50" t="s">
        <v>29</v>
      </c>
      <c r="B10" s="18">
        <f t="shared" si="0"/>
        <v>66</v>
      </c>
      <c r="C10" s="42">
        <f t="shared" si="1"/>
        <v>10</v>
      </c>
      <c r="D10" s="42">
        <f t="shared" si="2"/>
        <v>56</v>
      </c>
      <c r="E10" s="50">
        <v>4</v>
      </c>
      <c r="F10" s="50">
        <v>15</v>
      </c>
      <c r="G10" s="50">
        <v>2</v>
      </c>
      <c r="H10" s="50">
        <v>14</v>
      </c>
      <c r="I10" s="50">
        <v>1</v>
      </c>
      <c r="J10" s="50">
        <v>14</v>
      </c>
      <c r="K10" s="50">
        <v>3</v>
      </c>
      <c r="L10" s="50">
        <v>13</v>
      </c>
    </row>
    <row r="11" spans="1:12" s="12" customFormat="1" ht="21.75" customHeight="1" x14ac:dyDescent="0.3">
      <c r="A11" s="18" t="s">
        <v>140</v>
      </c>
      <c r="B11" s="18">
        <f t="shared" si="0"/>
        <v>74</v>
      </c>
      <c r="C11" s="18">
        <f t="shared" si="1"/>
        <v>15</v>
      </c>
      <c r="D11" s="18">
        <f t="shared" si="2"/>
        <v>59</v>
      </c>
      <c r="E11" s="18">
        <v>4</v>
      </c>
      <c r="F11" s="18">
        <v>13</v>
      </c>
      <c r="G11" s="18">
        <v>3</v>
      </c>
      <c r="H11" s="18">
        <v>9</v>
      </c>
      <c r="I11" s="18">
        <v>2</v>
      </c>
      <c r="J11" s="18">
        <v>10</v>
      </c>
      <c r="K11" s="18">
        <v>6</v>
      </c>
      <c r="L11" s="18">
        <v>27</v>
      </c>
    </row>
    <row r="12" spans="1:12" s="10" customFormat="1" ht="21.75" customHeight="1" x14ac:dyDescent="0.3">
      <c r="A12" s="46" t="s">
        <v>36</v>
      </c>
      <c r="B12" s="18">
        <f t="shared" si="0"/>
        <v>74</v>
      </c>
      <c r="C12" s="42">
        <f t="shared" si="1"/>
        <v>15</v>
      </c>
      <c r="D12" s="42">
        <f t="shared" si="2"/>
        <v>59</v>
      </c>
      <c r="E12" s="42">
        <v>4</v>
      </c>
      <c r="F12" s="42">
        <v>13</v>
      </c>
      <c r="G12" s="42">
        <v>3</v>
      </c>
      <c r="H12" s="42">
        <v>9</v>
      </c>
      <c r="I12" s="42">
        <v>2</v>
      </c>
      <c r="J12" s="42">
        <v>10</v>
      </c>
      <c r="K12" s="42">
        <v>6</v>
      </c>
      <c r="L12" s="42">
        <v>27</v>
      </c>
    </row>
    <row r="13" spans="1:12" s="12" customFormat="1" ht="21.75" customHeight="1" x14ac:dyDescent="0.3">
      <c r="A13" s="18" t="s">
        <v>141</v>
      </c>
      <c r="B13" s="18">
        <f t="shared" si="0"/>
        <v>112</v>
      </c>
      <c r="C13" s="18">
        <f t="shared" si="1"/>
        <v>27</v>
      </c>
      <c r="D13" s="18">
        <f t="shared" si="2"/>
        <v>85</v>
      </c>
      <c r="E13" s="18">
        <v>9</v>
      </c>
      <c r="F13" s="18">
        <v>19</v>
      </c>
      <c r="G13" s="18">
        <v>3</v>
      </c>
      <c r="H13" s="18">
        <v>27</v>
      </c>
      <c r="I13" s="18">
        <v>4</v>
      </c>
      <c r="J13" s="18">
        <v>19</v>
      </c>
      <c r="K13" s="18">
        <v>11</v>
      </c>
      <c r="L13" s="18">
        <v>20</v>
      </c>
    </row>
    <row r="14" spans="1:12" s="10" customFormat="1" ht="21.75" customHeight="1" x14ac:dyDescent="0.3">
      <c r="A14" s="18" t="s">
        <v>142</v>
      </c>
      <c r="B14" s="18">
        <f t="shared" si="0"/>
        <v>52</v>
      </c>
      <c r="C14" s="18">
        <f t="shared" si="1"/>
        <v>20</v>
      </c>
      <c r="D14" s="18">
        <f t="shared" si="2"/>
        <v>32</v>
      </c>
      <c r="E14" s="18">
        <v>10</v>
      </c>
      <c r="F14" s="18">
        <v>14</v>
      </c>
      <c r="G14" s="18">
        <v>3</v>
      </c>
      <c r="H14" s="18">
        <v>13</v>
      </c>
      <c r="I14" s="18">
        <v>3</v>
      </c>
      <c r="J14" s="18">
        <v>0</v>
      </c>
      <c r="K14" s="18">
        <v>4</v>
      </c>
      <c r="L14" s="18">
        <v>5</v>
      </c>
    </row>
    <row r="15" spans="1:12" s="12" customFormat="1" ht="21.75" customHeight="1" x14ac:dyDescent="0.3">
      <c r="A15" s="18" t="s">
        <v>143</v>
      </c>
      <c r="B15" s="18">
        <f t="shared" si="0"/>
        <v>79</v>
      </c>
      <c r="C15" s="18">
        <f t="shared" si="1"/>
        <v>5</v>
      </c>
      <c r="D15" s="18">
        <f t="shared" si="2"/>
        <v>74</v>
      </c>
      <c r="E15" s="18">
        <v>1</v>
      </c>
      <c r="F15" s="18">
        <v>22</v>
      </c>
      <c r="G15" s="18">
        <v>2</v>
      </c>
      <c r="H15" s="18">
        <v>17</v>
      </c>
      <c r="I15" s="18">
        <v>1</v>
      </c>
      <c r="J15" s="18">
        <v>17</v>
      </c>
      <c r="K15" s="18">
        <v>1</v>
      </c>
      <c r="L15" s="18">
        <v>18</v>
      </c>
    </row>
    <row r="16" spans="1:12" s="10" customFormat="1" ht="21.75" customHeight="1" x14ac:dyDescent="0.3">
      <c r="A16" s="46" t="s">
        <v>44</v>
      </c>
      <c r="B16" s="18">
        <f t="shared" si="0"/>
        <v>243</v>
      </c>
      <c r="C16" s="42">
        <f t="shared" si="1"/>
        <v>52</v>
      </c>
      <c r="D16" s="42">
        <f t="shared" si="2"/>
        <v>191</v>
      </c>
      <c r="E16" s="46">
        <f>E13+E14+E15</f>
        <v>20</v>
      </c>
      <c r="F16" s="46">
        <f t="shared" ref="F16:L16" si="3">F13+F14+F15</f>
        <v>55</v>
      </c>
      <c r="G16" s="46">
        <f t="shared" si="3"/>
        <v>8</v>
      </c>
      <c r="H16" s="46">
        <f t="shared" si="3"/>
        <v>57</v>
      </c>
      <c r="I16" s="46">
        <f t="shared" si="3"/>
        <v>8</v>
      </c>
      <c r="J16" s="46">
        <f t="shared" si="3"/>
        <v>36</v>
      </c>
      <c r="K16" s="46">
        <f t="shared" si="3"/>
        <v>16</v>
      </c>
      <c r="L16" s="46">
        <f t="shared" si="3"/>
        <v>43</v>
      </c>
    </row>
    <row r="17" spans="1:12" s="10" customFormat="1" ht="21.75" customHeight="1" x14ac:dyDescent="0.3">
      <c r="A17" s="18" t="s">
        <v>144</v>
      </c>
      <c r="B17" s="18">
        <f t="shared" si="0"/>
        <v>60</v>
      </c>
      <c r="C17" s="18">
        <f t="shared" si="1"/>
        <v>17</v>
      </c>
      <c r="D17" s="18">
        <f t="shared" si="2"/>
        <v>43</v>
      </c>
      <c r="E17" s="18">
        <v>7</v>
      </c>
      <c r="F17" s="18">
        <v>11</v>
      </c>
      <c r="G17" s="18">
        <v>2</v>
      </c>
      <c r="H17" s="18">
        <v>6</v>
      </c>
      <c r="I17" s="18">
        <v>0</v>
      </c>
      <c r="J17" s="18">
        <v>6</v>
      </c>
      <c r="K17" s="18">
        <v>8</v>
      </c>
      <c r="L17" s="18">
        <v>20</v>
      </c>
    </row>
    <row r="18" spans="1:12" s="12" customFormat="1" ht="21.75" customHeight="1" x14ac:dyDescent="0.3">
      <c r="A18" s="46" t="s">
        <v>48</v>
      </c>
      <c r="B18" s="18">
        <f t="shared" si="0"/>
        <v>60</v>
      </c>
      <c r="C18" s="42">
        <f t="shared" si="1"/>
        <v>17</v>
      </c>
      <c r="D18" s="42">
        <f t="shared" si="2"/>
        <v>43</v>
      </c>
      <c r="E18" s="42">
        <v>7</v>
      </c>
      <c r="F18" s="42">
        <v>11</v>
      </c>
      <c r="G18" s="42">
        <v>2</v>
      </c>
      <c r="H18" s="42">
        <v>6</v>
      </c>
      <c r="I18" s="42">
        <v>0</v>
      </c>
      <c r="J18" s="42">
        <v>6</v>
      </c>
      <c r="K18" s="42">
        <v>8</v>
      </c>
      <c r="L18" s="42">
        <v>20</v>
      </c>
    </row>
    <row r="19" spans="1:12" s="10" customFormat="1" ht="21.75" customHeight="1" x14ac:dyDescent="0.3">
      <c r="A19" s="18" t="s">
        <v>145</v>
      </c>
      <c r="B19" s="18">
        <f t="shared" si="0"/>
        <v>93</v>
      </c>
      <c r="C19" s="18">
        <f t="shared" si="1"/>
        <v>45</v>
      </c>
      <c r="D19" s="18">
        <f t="shared" si="2"/>
        <v>48</v>
      </c>
      <c r="E19" s="18">
        <v>9</v>
      </c>
      <c r="F19" s="18">
        <v>11</v>
      </c>
      <c r="G19" s="18">
        <v>11</v>
      </c>
      <c r="H19" s="18">
        <v>6</v>
      </c>
      <c r="I19" s="18">
        <v>6</v>
      </c>
      <c r="J19" s="18">
        <v>5</v>
      </c>
      <c r="K19" s="18">
        <v>19</v>
      </c>
      <c r="L19" s="18">
        <v>26</v>
      </c>
    </row>
    <row r="20" spans="1:12" s="12" customFormat="1" ht="21.75" customHeight="1" x14ac:dyDescent="0.3">
      <c r="A20" s="46" t="s">
        <v>52</v>
      </c>
      <c r="B20" s="18">
        <f t="shared" si="0"/>
        <v>93</v>
      </c>
      <c r="C20" s="42">
        <f t="shared" si="1"/>
        <v>45</v>
      </c>
      <c r="D20" s="42">
        <f t="shared" si="2"/>
        <v>48</v>
      </c>
      <c r="E20" s="42">
        <v>9</v>
      </c>
      <c r="F20" s="42">
        <v>11</v>
      </c>
      <c r="G20" s="42">
        <v>11</v>
      </c>
      <c r="H20" s="42">
        <v>6</v>
      </c>
      <c r="I20" s="42">
        <v>6</v>
      </c>
      <c r="J20" s="42">
        <v>5</v>
      </c>
      <c r="K20" s="42">
        <v>19</v>
      </c>
      <c r="L20" s="42">
        <v>26</v>
      </c>
    </row>
    <row r="21" spans="1:12" s="10" customFormat="1" ht="21.75" customHeight="1" x14ac:dyDescent="0.3">
      <c r="A21" s="18" t="s">
        <v>146</v>
      </c>
      <c r="B21" s="18">
        <f t="shared" si="0"/>
        <v>89</v>
      </c>
      <c r="C21" s="18">
        <f t="shared" si="1"/>
        <v>62</v>
      </c>
      <c r="D21" s="18">
        <f t="shared" si="2"/>
        <v>27</v>
      </c>
      <c r="E21" s="18">
        <v>17</v>
      </c>
      <c r="F21" s="18">
        <v>11</v>
      </c>
      <c r="G21" s="18">
        <v>17</v>
      </c>
      <c r="H21" s="18">
        <v>9</v>
      </c>
      <c r="I21" s="18">
        <v>11</v>
      </c>
      <c r="J21" s="18">
        <v>2</v>
      </c>
      <c r="K21" s="18">
        <v>17</v>
      </c>
      <c r="L21" s="18">
        <v>5</v>
      </c>
    </row>
    <row r="22" spans="1:12" s="10" customFormat="1" ht="21.75" customHeight="1" x14ac:dyDescent="0.3">
      <c r="A22" s="18" t="s">
        <v>147</v>
      </c>
      <c r="B22" s="18">
        <f t="shared" si="0"/>
        <v>85</v>
      </c>
      <c r="C22" s="18">
        <f t="shared" si="1"/>
        <v>17</v>
      </c>
      <c r="D22" s="18">
        <f t="shared" si="2"/>
        <v>68</v>
      </c>
      <c r="E22" s="18">
        <v>5</v>
      </c>
      <c r="F22" s="18">
        <v>18</v>
      </c>
      <c r="G22" s="18">
        <v>2</v>
      </c>
      <c r="H22" s="18">
        <v>16</v>
      </c>
      <c r="I22" s="18">
        <v>5</v>
      </c>
      <c r="J22" s="18">
        <v>11</v>
      </c>
      <c r="K22" s="18">
        <v>5</v>
      </c>
      <c r="L22" s="18">
        <v>23</v>
      </c>
    </row>
    <row r="23" spans="1:12" s="10" customFormat="1" ht="21.75" customHeight="1" x14ac:dyDescent="0.3">
      <c r="A23" s="46" t="s">
        <v>58</v>
      </c>
      <c r="B23" s="18">
        <f t="shared" si="0"/>
        <v>267</v>
      </c>
      <c r="C23" s="42">
        <f t="shared" si="1"/>
        <v>124</v>
      </c>
      <c r="D23" s="42">
        <f t="shared" si="2"/>
        <v>143</v>
      </c>
      <c r="E23" s="42">
        <f t="shared" ref="E23:L23" si="4">E20+E21+E22</f>
        <v>31</v>
      </c>
      <c r="F23" s="42">
        <f t="shared" si="4"/>
        <v>40</v>
      </c>
      <c r="G23" s="42">
        <f t="shared" si="4"/>
        <v>30</v>
      </c>
      <c r="H23" s="42">
        <f t="shared" si="4"/>
        <v>31</v>
      </c>
      <c r="I23" s="42">
        <f t="shared" si="4"/>
        <v>22</v>
      </c>
      <c r="J23" s="42">
        <f t="shared" si="4"/>
        <v>18</v>
      </c>
      <c r="K23" s="42">
        <f t="shared" si="4"/>
        <v>41</v>
      </c>
      <c r="L23" s="42">
        <f t="shared" si="4"/>
        <v>54</v>
      </c>
    </row>
    <row r="24" spans="1:12" s="12" customFormat="1" ht="21.75" customHeight="1" x14ac:dyDescent="0.3">
      <c r="A24" s="18" t="s">
        <v>148</v>
      </c>
      <c r="B24" s="18">
        <f t="shared" si="0"/>
        <v>80</v>
      </c>
      <c r="C24" s="18">
        <f t="shared" si="1"/>
        <v>32</v>
      </c>
      <c r="D24" s="18">
        <f t="shared" si="2"/>
        <v>48</v>
      </c>
      <c r="E24" s="18">
        <v>9</v>
      </c>
      <c r="F24" s="18">
        <v>27</v>
      </c>
      <c r="G24" s="18">
        <v>19</v>
      </c>
      <c r="H24" s="18">
        <v>18</v>
      </c>
      <c r="I24" s="18">
        <v>2</v>
      </c>
      <c r="J24" s="18">
        <v>1</v>
      </c>
      <c r="K24" s="18">
        <v>2</v>
      </c>
      <c r="L24" s="18">
        <v>2</v>
      </c>
    </row>
    <row r="25" spans="1:12" s="10" customFormat="1" ht="21.75" customHeight="1" x14ac:dyDescent="0.3">
      <c r="A25" s="18" t="s">
        <v>149</v>
      </c>
      <c r="B25" s="18">
        <f t="shared" si="0"/>
        <v>67</v>
      </c>
      <c r="C25" s="18">
        <f t="shared" si="1"/>
        <v>25</v>
      </c>
      <c r="D25" s="18">
        <f t="shared" si="2"/>
        <v>42</v>
      </c>
      <c r="E25" s="18">
        <v>13</v>
      </c>
      <c r="F25" s="18">
        <v>19</v>
      </c>
      <c r="G25" s="18">
        <v>11</v>
      </c>
      <c r="H25" s="18">
        <v>22</v>
      </c>
      <c r="I25" s="18">
        <v>1</v>
      </c>
      <c r="J25" s="18">
        <v>0</v>
      </c>
      <c r="K25" s="18">
        <v>0</v>
      </c>
      <c r="L25" s="18">
        <v>1</v>
      </c>
    </row>
    <row r="26" spans="1:12" s="12" customFormat="1" ht="21.75" customHeight="1" x14ac:dyDescent="0.3">
      <c r="A26" s="18" t="s">
        <v>150</v>
      </c>
      <c r="B26" s="18">
        <f t="shared" si="0"/>
        <v>43</v>
      </c>
      <c r="C26" s="18">
        <f t="shared" si="1"/>
        <v>14</v>
      </c>
      <c r="D26" s="18">
        <f t="shared" si="2"/>
        <v>29</v>
      </c>
      <c r="E26" s="18">
        <v>6</v>
      </c>
      <c r="F26" s="18">
        <v>12</v>
      </c>
      <c r="G26" s="18">
        <v>5</v>
      </c>
      <c r="H26" s="18">
        <v>11</v>
      </c>
      <c r="I26" s="18">
        <v>2</v>
      </c>
      <c r="J26" s="18">
        <v>4</v>
      </c>
      <c r="K26" s="18">
        <v>1</v>
      </c>
      <c r="L26" s="18">
        <v>2</v>
      </c>
    </row>
    <row r="27" spans="1:12" s="10" customFormat="1" ht="21.75" customHeight="1" x14ac:dyDescent="0.3">
      <c r="A27" s="18" t="s">
        <v>151</v>
      </c>
      <c r="B27" s="18">
        <f t="shared" si="0"/>
        <v>66</v>
      </c>
      <c r="C27" s="18">
        <f t="shared" si="1"/>
        <v>12</v>
      </c>
      <c r="D27" s="18">
        <f t="shared" si="2"/>
        <v>54</v>
      </c>
      <c r="E27" s="18">
        <v>5</v>
      </c>
      <c r="F27" s="18">
        <v>25</v>
      </c>
      <c r="G27" s="18">
        <v>3</v>
      </c>
      <c r="H27" s="18">
        <v>27</v>
      </c>
      <c r="I27" s="18">
        <v>2</v>
      </c>
      <c r="J27" s="18">
        <v>1</v>
      </c>
      <c r="K27" s="18">
        <v>2</v>
      </c>
      <c r="L27" s="18">
        <v>1</v>
      </c>
    </row>
    <row r="28" spans="1:12" s="10" customFormat="1" ht="21.75" customHeight="1" x14ac:dyDescent="0.3">
      <c r="A28" s="18" t="s">
        <v>152</v>
      </c>
      <c r="B28" s="18">
        <f t="shared" si="0"/>
        <v>66</v>
      </c>
      <c r="C28" s="18">
        <f t="shared" si="1"/>
        <v>58</v>
      </c>
      <c r="D28" s="18">
        <f t="shared" si="2"/>
        <v>8</v>
      </c>
      <c r="E28" s="18">
        <v>26</v>
      </c>
      <c r="F28" s="18">
        <v>4</v>
      </c>
      <c r="G28" s="18">
        <v>25</v>
      </c>
      <c r="H28" s="18">
        <v>3</v>
      </c>
      <c r="I28" s="18">
        <v>3</v>
      </c>
      <c r="J28" s="18">
        <v>1</v>
      </c>
      <c r="K28" s="18">
        <v>4</v>
      </c>
      <c r="L28" s="18">
        <v>0</v>
      </c>
    </row>
    <row r="29" spans="1:12" s="10" customFormat="1" ht="21.75" customHeight="1" x14ac:dyDescent="0.3">
      <c r="A29" s="18" t="s">
        <v>153</v>
      </c>
      <c r="B29" s="18">
        <f t="shared" si="0"/>
        <v>44</v>
      </c>
      <c r="C29" s="18">
        <f t="shared" si="1"/>
        <v>25</v>
      </c>
      <c r="D29" s="18">
        <f t="shared" si="2"/>
        <v>19</v>
      </c>
      <c r="E29" s="18">
        <v>12</v>
      </c>
      <c r="F29" s="18">
        <v>11</v>
      </c>
      <c r="G29" s="18">
        <v>11</v>
      </c>
      <c r="H29" s="18">
        <v>8</v>
      </c>
      <c r="I29" s="18">
        <v>1</v>
      </c>
      <c r="J29" s="18">
        <v>0</v>
      </c>
      <c r="K29" s="18">
        <v>1</v>
      </c>
      <c r="L29" s="18">
        <v>0</v>
      </c>
    </row>
    <row r="30" spans="1:12" s="10" customFormat="1" ht="21.75" customHeight="1" x14ac:dyDescent="0.3">
      <c r="A30" s="18" t="s">
        <v>154</v>
      </c>
      <c r="B30" s="18">
        <f t="shared" si="0"/>
        <v>62</v>
      </c>
      <c r="C30" s="18">
        <f t="shared" si="1"/>
        <v>37</v>
      </c>
      <c r="D30" s="18">
        <f t="shared" si="2"/>
        <v>25</v>
      </c>
      <c r="E30" s="18">
        <v>14</v>
      </c>
      <c r="F30" s="18">
        <v>15</v>
      </c>
      <c r="G30" s="18">
        <v>22</v>
      </c>
      <c r="H30" s="18">
        <v>6</v>
      </c>
      <c r="I30" s="18">
        <v>1</v>
      </c>
      <c r="J30" s="18">
        <v>0</v>
      </c>
      <c r="K30" s="18">
        <v>0</v>
      </c>
      <c r="L30" s="18">
        <v>4</v>
      </c>
    </row>
    <row r="31" spans="1:12" s="10" customFormat="1" ht="21.75" customHeight="1" x14ac:dyDescent="0.3">
      <c r="A31" s="18" t="s">
        <v>155</v>
      </c>
      <c r="B31" s="18">
        <f t="shared" si="0"/>
        <v>88</v>
      </c>
      <c r="C31" s="18">
        <f t="shared" si="1"/>
        <v>40</v>
      </c>
      <c r="D31" s="18">
        <f t="shared" si="2"/>
        <v>48</v>
      </c>
      <c r="E31" s="18">
        <v>24</v>
      </c>
      <c r="F31" s="18">
        <v>31</v>
      </c>
      <c r="G31" s="18">
        <v>9</v>
      </c>
      <c r="H31" s="18">
        <v>12</v>
      </c>
      <c r="I31" s="18">
        <v>2</v>
      </c>
      <c r="J31" s="18">
        <v>2</v>
      </c>
      <c r="K31" s="18">
        <v>5</v>
      </c>
      <c r="L31" s="18">
        <v>3</v>
      </c>
    </row>
    <row r="32" spans="1:12" s="10" customFormat="1" ht="21.75" customHeight="1" x14ac:dyDescent="0.3">
      <c r="A32" s="46" t="s">
        <v>64</v>
      </c>
      <c r="B32" s="18">
        <f t="shared" si="0"/>
        <v>516</v>
      </c>
      <c r="C32" s="42">
        <f t="shared" si="1"/>
        <v>243</v>
      </c>
      <c r="D32" s="42">
        <f t="shared" si="2"/>
        <v>273</v>
      </c>
      <c r="E32" s="46">
        <f>E24+E25+E26+E27+E28+E29+E30+E31</f>
        <v>109</v>
      </c>
      <c r="F32" s="46">
        <f t="shared" ref="F32:L32" si="5">F24+F25+F26+F27+F28+F29+F30+F31</f>
        <v>144</v>
      </c>
      <c r="G32" s="46">
        <f t="shared" si="5"/>
        <v>105</v>
      </c>
      <c r="H32" s="46">
        <f t="shared" si="5"/>
        <v>107</v>
      </c>
      <c r="I32" s="46">
        <f t="shared" si="5"/>
        <v>14</v>
      </c>
      <c r="J32" s="46">
        <f t="shared" si="5"/>
        <v>9</v>
      </c>
      <c r="K32" s="46">
        <f t="shared" si="5"/>
        <v>15</v>
      </c>
      <c r="L32" s="46">
        <f t="shared" si="5"/>
        <v>13</v>
      </c>
    </row>
    <row r="33" spans="1:12" s="10" customFormat="1" ht="21.75" customHeight="1" x14ac:dyDescent="0.3">
      <c r="A33" s="18" t="s">
        <v>156</v>
      </c>
      <c r="B33" s="18">
        <f t="shared" si="0"/>
        <v>59</v>
      </c>
      <c r="C33" s="18">
        <f t="shared" si="1"/>
        <v>51</v>
      </c>
      <c r="D33" s="18">
        <f t="shared" si="2"/>
        <v>8</v>
      </c>
      <c r="E33" s="18">
        <v>8</v>
      </c>
      <c r="F33" s="18">
        <v>1</v>
      </c>
      <c r="G33" s="18">
        <v>11</v>
      </c>
      <c r="H33" s="18">
        <v>3</v>
      </c>
      <c r="I33" s="18">
        <v>2</v>
      </c>
      <c r="J33" s="18">
        <v>0</v>
      </c>
      <c r="K33" s="18">
        <v>30</v>
      </c>
      <c r="L33" s="18">
        <v>4</v>
      </c>
    </row>
    <row r="34" spans="1:12" s="10" customFormat="1" ht="21.75" customHeight="1" x14ac:dyDescent="0.3">
      <c r="A34" s="18" t="s">
        <v>157</v>
      </c>
      <c r="B34" s="18">
        <f t="shared" si="0"/>
        <v>37</v>
      </c>
      <c r="C34" s="18">
        <f t="shared" si="1"/>
        <v>36</v>
      </c>
      <c r="D34" s="18">
        <f t="shared" si="2"/>
        <v>1</v>
      </c>
      <c r="E34" s="18">
        <v>0</v>
      </c>
      <c r="F34" s="18">
        <v>0</v>
      </c>
      <c r="G34" s="18">
        <v>6</v>
      </c>
      <c r="H34" s="18">
        <v>0</v>
      </c>
      <c r="I34" s="18">
        <v>11</v>
      </c>
      <c r="J34" s="18">
        <v>0</v>
      </c>
      <c r="K34" s="18">
        <v>19</v>
      </c>
      <c r="L34" s="18">
        <v>1</v>
      </c>
    </row>
    <row r="35" spans="1:12" s="12" customFormat="1" ht="21.75" customHeight="1" x14ac:dyDescent="0.3">
      <c r="A35" s="46" t="s">
        <v>75</v>
      </c>
      <c r="B35" s="18">
        <f t="shared" si="0"/>
        <v>96</v>
      </c>
      <c r="C35" s="42">
        <f t="shared" si="1"/>
        <v>87</v>
      </c>
      <c r="D35" s="42">
        <f t="shared" si="2"/>
        <v>9</v>
      </c>
      <c r="E35" s="42">
        <f t="shared" ref="E35:L35" si="6">E33+E34</f>
        <v>8</v>
      </c>
      <c r="F35" s="42">
        <f t="shared" si="6"/>
        <v>1</v>
      </c>
      <c r="G35" s="42">
        <f t="shared" si="6"/>
        <v>17</v>
      </c>
      <c r="H35" s="42">
        <f t="shared" si="6"/>
        <v>3</v>
      </c>
      <c r="I35" s="42">
        <f t="shared" si="6"/>
        <v>13</v>
      </c>
      <c r="J35" s="42">
        <f t="shared" si="6"/>
        <v>0</v>
      </c>
      <c r="K35" s="42">
        <f t="shared" si="6"/>
        <v>49</v>
      </c>
      <c r="L35" s="42">
        <f t="shared" si="6"/>
        <v>5</v>
      </c>
    </row>
    <row r="36" spans="1:12" s="10" customFormat="1" ht="21.75" customHeight="1" x14ac:dyDescent="0.3">
      <c r="A36" s="18" t="s">
        <v>158</v>
      </c>
      <c r="B36" s="18">
        <f t="shared" si="0"/>
        <v>81</v>
      </c>
      <c r="C36" s="18">
        <f t="shared" si="1"/>
        <v>24</v>
      </c>
      <c r="D36" s="18">
        <f t="shared" si="2"/>
        <v>57</v>
      </c>
      <c r="E36" s="18">
        <v>8</v>
      </c>
      <c r="F36" s="18">
        <v>13</v>
      </c>
      <c r="G36" s="18">
        <v>8</v>
      </c>
      <c r="H36" s="18">
        <v>15</v>
      </c>
      <c r="I36" s="18">
        <v>4</v>
      </c>
      <c r="J36" s="18">
        <v>13</v>
      </c>
      <c r="K36" s="18">
        <v>4</v>
      </c>
      <c r="L36" s="18">
        <v>16</v>
      </c>
    </row>
    <row r="37" spans="1:12" s="10" customFormat="1" ht="21.75" customHeight="1" x14ac:dyDescent="0.3">
      <c r="A37" s="18" t="s">
        <v>159</v>
      </c>
      <c r="B37" s="18">
        <f t="shared" si="0"/>
        <v>123</v>
      </c>
      <c r="C37" s="18">
        <f t="shared" si="1"/>
        <v>52</v>
      </c>
      <c r="D37" s="18">
        <f t="shared" si="2"/>
        <v>71</v>
      </c>
      <c r="E37" s="18">
        <v>13</v>
      </c>
      <c r="F37" s="18">
        <v>15</v>
      </c>
      <c r="G37" s="18">
        <v>10</v>
      </c>
      <c r="H37" s="18">
        <v>14</v>
      </c>
      <c r="I37" s="18">
        <v>8</v>
      </c>
      <c r="J37" s="18">
        <v>13</v>
      </c>
      <c r="K37" s="18">
        <v>21</v>
      </c>
      <c r="L37" s="18">
        <v>29</v>
      </c>
    </row>
    <row r="38" spans="1:12" s="12" customFormat="1" ht="21.75" customHeight="1" x14ac:dyDescent="0.3">
      <c r="A38" s="46" t="s">
        <v>82</v>
      </c>
      <c r="B38" s="18">
        <f t="shared" si="0"/>
        <v>204</v>
      </c>
      <c r="C38" s="42">
        <f t="shared" si="1"/>
        <v>76</v>
      </c>
      <c r="D38" s="42">
        <f t="shared" si="2"/>
        <v>128</v>
      </c>
      <c r="E38" s="42">
        <f t="shared" ref="E38:L38" si="7">E36+E37</f>
        <v>21</v>
      </c>
      <c r="F38" s="42">
        <f t="shared" si="7"/>
        <v>28</v>
      </c>
      <c r="G38" s="42">
        <f t="shared" si="7"/>
        <v>18</v>
      </c>
      <c r="H38" s="42">
        <f t="shared" si="7"/>
        <v>29</v>
      </c>
      <c r="I38" s="42">
        <f t="shared" si="7"/>
        <v>12</v>
      </c>
      <c r="J38" s="42">
        <f t="shared" si="7"/>
        <v>26</v>
      </c>
      <c r="K38" s="42">
        <f t="shared" si="7"/>
        <v>25</v>
      </c>
      <c r="L38" s="42">
        <f t="shared" si="7"/>
        <v>45</v>
      </c>
    </row>
    <row r="39" spans="1:12" s="10" customFormat="1" ht="21.75" customHeight="1" x14ac:dyDescent="0.3">
      <c r="A39" s="49" t="s">
        <v>160</v>
      </c>
      <c r="B39" s="17">
        <f>C39+D39</f>
        <v>1630</v>
      </c>
      <c r="C39" s="17">
        <f>C5+C7+C9+C11+C13+C14+C15+C17+C19+C21+C22+C24+C25+C26+C27+C28+C29+C30+C31+C33+C34+C36+C37</f>
        <v>658</v>
      </c>
      <c r="D39" s="17">
        <f>D5+D7+D9+D11+D13+D14+D15+D17+D19+D21+D22+D24+D25+D26+D27+D28+D29+D30+D31+D33+D34+D36+D37</f>
        <v>972</v>
      </c>
      <c r="E39" s="17">
        <f t="shared" ref="E39:L39" si="8">E5+E7+E9+E11+E13+E14+E15+E17+E19+E21+E22+E24+E25+E26+E27+E28+E29+E30+E31+E33+E34+E36+E37</f>
        <v>219</v>
      </c>
      <c r="F39" s="17">
        <f t="shared" si="8"/>
        <v>329</v>
      </c>
      <c r="G39" s="17">
        <f t="shared" si="8"/>
        <v>194</v>
      </c>
      <c r="H39" s="17">
        <f t="shared" si="8"/>
        <v>274</v>
      </c>
      <c r="I39" s="17">
        <f t="shared" si="8"/>
        <v>77</v>
      </c>
      <c r="J39" s="17">
        <f t="shared" si="8"/>
        <v>135</v>
      </c>
      <c r="K39" s="17">
        <f t="shared" si="8"/>
        <v>168</v>
      </c>
      <c r="L39" s="17">
        <f t="shared" si="8"/>
        <v>234</v>
      </c>
    </row>
    <row r="40" spans="1:12" ht="16.5" customHeight="1" x14ac:dyDescent="0.3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2" spans="1:12" s="1" customFormat="1" ht="36.75" customHeight="1" x14ac:dyDescent="0.3">
      <c r="A42" s="33" t="s">
        <v>186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</sheetData>
  <mergeCells count="9">
    <mergeCell ref="A42:L42"/>
    <mergeCell ref="A1:L1"/>
    <mergeCell ref="A2:L2"/>
    <mergeCell ref="A3:A4"/>
    <mergeCell ref="B3:D3"/>
    <mergeCell ref="E3:F3"/>
    <mergeCell ref="G3:H3"/>
    <mergeCell ref="I3:J3"/>
    <mergeCell ref="K3:L3"/>
  </mergeCells>
  <phoneticPr fontId="23" type="noConversion"/>
  <conditionalFormatting sqref="M18:EA18 M16:EA16 M14:EA14 M29:EA29 M21:EA21 M32:EA33 M6:EA6 M8:EA8 M10:EA10 M36:EA36">
    <cfRule type="cellIs" dxfId="1" priority="0" operator="greaterThanOrEqual">
      <formula>0</formula>
    </cfRule>
  </conditionalFormatting>
  <printOptions horizontalCentered="1"/>
  <pageMargins left="0.48" right="0.15748031496062992" top="0.78740157480314965" bottom="0.59055118110236227" header="0.31496062992125984" footer="0.19685039370078741"/>
  <pageSetup paperSize="9" orientation="portrait" r:id="rId1"/>
  <headerFooter>
    <oddHeader>&amp;R&amp;P/&amp;N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zoomScale="70" workbookViewId="0">
      <selection activeCell="Q25" sqref="Q25"/>
    </sheetView>
  </sheetViews>
  <sheetFormatPr defaultColWidth="10" defaultRowHeight="16.5" customHeight="1" x14ac:dyDescent="0.3"/>
  <cols>
    <col min="1" max="1" width="38.6640625" style="9" customWidth="1"/>
    <col min="2" max="4" width="10.6640625" style="3" customWidth="1"/>
    <col min="5" max="12" width="9.5546875" style="3" customWidth="1"/>
    <col min="13" max="16384" width="10" style="9"/>
  </cols>
  <sheetData>
    <row r="1" spans="1:12" s="10" customFormat="1" ht="41.25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4"/>
    </row>
    <row r="2" spans="1:12" s="10" customFormat="1" ht="41.25" customHeight="1" x14ac:dyDescent="0.3">
      <c r="A2" s="22" t="s">
        <v>161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4"/>
    </row>
    <row r="3" spans="1:12" s="10" customFormat="1" ht="32.25" customHeight="1" x14ac:dyDescent="0.3">
      <c r="A3" s="34" t="s">
        <v>86</v>
      </c>
      <c r="B3" s="35" t="s">
        <v>3</v>
      </c>
      <c r="C3" s="35"/>
      <c r="D3" s="35"/>
      <c r="E3" s="35" t="s">
        <v>4</v>
      </c>
      <c r="F3" s="35"/>
      <c r="G3" s="35" t="s">
        <v>5</v>
      </c>
      <c r="H3" s="35"/>
      <c r="I3" s="35" t="s">
        <v>6</v>
      </c>
      <c r="J3" s="35"/>
      <c r="K3" s="35" t="s">
        <v>7</v>
      </c>
      <c r="L3" s="35"/>
    </row>
    <row r="4" spans="1:12" s="10" customFormat="1" ht="32.25" customHeight="1" x14ac:dyDescent="0.3">
      <c r="A4" s="34"/>
      <c r="B4" s="15" t="s">
        <v>12</v>
      </c>
      <c r="C4" s="15" t="s">
        <v>13</v>
      </c>
      <c r="D4" s="15" t="s">
        <v>14</v>
      </c>
      <c r="E4" s="15" t="s">
        <v>13</v>
      </c>
      <c r="F4" s="15" t="s">
        <v>14</v>
      </c>
      <c r="G4" s="15" t="s">
        <v>13</v>
      </c>
      <c r="H4" s="15" t="s">
        <v>14</v>
      </c>
      <c r="I4" s="15" t="s">
        <v>13</v>
      </c>
      <c r="J4" s="15" t="s">
        <v>14</v>
      </c>
      <c r="K4" s="15" t="s">
        <v>13</v>
      </c>
      <c r="L4" s="15" t="s">
        <v>14</v>
      </c>
    </row>
    <row r="5" spans="1:12" s="10" customFormat="1" ht="32.25" customHeight="1" x14ac:dyDescent="0.3">
      <c r="A5" s="6" t="s">
        <v>162</v>
      </c>
      <c r="B5" s="6">
        <f>C5+D5</f>
        <v>4</v>
      </c>
      <c r="C5" s="6">
        <f>E5+G5+I5+K5</f>
        <v>0</v>
      </c>
      <c r="D5" s="6">
        <f>F5+H5+J5+L5</f>
        <v>4</v>
      </c>
      <c r="E5" s="6">
        <v>0</v>
      </c>
      <c r="F5" s="6">
        <v>1</v>
      </c>
      <c r="G5" s="6">
        <v>0</v>
      </c>
      <c r="H5" s="6">
        <v>1</v>
      </c>
      <c r="I5" s="6">
        <v>0</v>
      </c>
      <c r="J5" s="6">
        <v>0</v>
      </c>
      <c r="K5" s="6">
        <v>0</v>
      </c>
      <c r="L5" s="6">
        <v>2</v>
      </c>
    </row>
    <row r="6" spans="1:12" s="10" customFormat="1" ht="32.25" customHeight="1" x14ac:dyDescent="0.3">
      <c r="A6" s="6" t="s">
        <v>163</v>
      </c>
      <c r="B6" s="6">
        <f t="shared" ref="B6:B24" si="0">C6+D6</f>
        <v>24</v>
      </c>
      <c r="C6" s="6">
        <f>E6+G6+I6+K6</f>
        <v>12</v>
      </c>
      <c r="D6" s="6">
        <f>F6+H6+J6+L6</f>
        <v>12</v>
      </c>
      <c r="E6" s="6">
        <v>1</v>
      </c>
      <c r="F6" s="6">
        <v>4</v>
      </c>
      <c r="G6" s="6">
        <v>4</v>
      </c>
      <c r="H6" s="6">
        <v>2</v>
      </c>
      <c r="I6" s="6">
        <v>2</v>
      </c>
      <c r="J6" s="6">
        <v>1</v>
      </c>
      <c r="K6" s="6">
        <v>5</v>
      </c>
      <c r="L6" s="6">
        <v>5</v>
      </c>
    </row>
    <row r="7" spans="1:12" s="12" customFormat="1" ht="32.25" customHeight="1" x14ac:dyDescent="0.3">
      <c r="A7" s="51" t="s">
        <v>18</v>
      </c>
      <c r="B7" s="41">
        <f t="shared" si="0"/>
        <v>28</v>
      </c>
      <c r="C7" s="51">
        <v>12</v>
      </c>
      <c r="D7" s="51">
        <v>16</v>
      </c>
      <c r="E7" s="51">
        <v>1</v>
      </c>
      <c r="F7" s="51">
        <v>5</v>
      </c>
      <c r="G7" s="51">
        <v>4</v>
      </c>
      <c r="H7" s="51">
        <v>3</v>
      </c>
      <c r="I7" s="51">
        <v>2</v>
      </c>
      <c r="J7" s="51">
        <v>1</v>
      </c>
      <c r="K7" s="51">
        <v>5</v>
      </c>
      <c r="L7" s="51">
        <v>7</v>
      </c>
    </row>
    <row r="8" spans="1:12" s="10" customFormat="1" ht="32.25" customHeight="1" x14ac:dyDescent="0.3">
      <c r="A8" s="6" t="s">
        <v>164</v>
      </c>
      <c r="B8" s="6">
        <f t="shared" si="0"/>
        <v>42</v>
      </c>
      <c r="C8" s="6">
        <f>E8+G8+I8+K8</f>
        <v>20</v>
      </c>
      <c r="D8" s="6">
        <f>F8+H8+J8+L8</f>
        <v>22</v>
      </c>
      <c r="E8" s="6">
        <v>2</v>
      </c>
      <c r="F8" s="6">
        <v>2</v>
      </c>
      <c r="G8" s="6">
        <v>3</v>
      </c>
      <c r="H8" s="6">
        <v>1</v>
      </c>
      <c r="I8" s="6">
        <v>3</v>
      </c>
      <c r="J8" s="6">
        <v>4</v>
      </c>
      <c r="K8" s="6">
        <v>12</v>
      </c>
      <c r="L8" s="6">
        <v>15</v>
      </c>
    </row>
    <row r="9" spans="1:12" s="10" customFormat="1" ht="32.25" customHeight="1" x14ac:dyDescent="0.3">
      <c r="A9" s="6" t="s">
        <v>165</v>
      </c>
      <c r="B9" s="6">
        <f t="shared" si="0"/>
        <v>45</v>
      </c>
      <c r="C9" s="6">
        <f>E9+G9+I9+K9</f>
        <v>26</v>
      </c>
      <c r="D9" s="6">
        <f>F9+H9+J9+L9</f>
        <v>19</v>
      </c>
      <c r="E9" s="6">
        <v>3</v>
      </c>
      <c r="F9" s="6">
        <v>2</v>
      </c>
      <c r="G9" s="6">
        <v>5</v>
      </c>
      <c r="H9" s="6">
        <v>3</v>
      </c>
      <c r="I9" s="6">
        <v>3</v>
      </c>
      <c r="J9" s="6">
        <v>3</v>
      </c>
      <c r="K9" s="6">
        <v>15</v>
      </c>
      <c r="L9" s="6">
        <v>11</v>
      </c>
    </row>
    <row r="10" spans="1:12" s="12" customFormat="1" ht="32.25" customHeight="1" x14ac:dyDescent="0.3">
      <c r="A10" s="51" t="s">
        <v>22</v>
      </c>
      <c r="B10" s="41">
        <v>87</v>
      </c>
      <c r="C10" s="51">
        <v>46</v>
      </c>
      <c r="D10" s="51">
        <v>41</v>
      </c>
      <c r="E10" s="51">
        <v>5</v>
      </c>
      <c r="F10" s="51">
        <v>4</v>
      </c>
      <c r="G10" s="51">
        <v>8</v>
      </c>
      <c r="H10" s="51">
        <v>4</v>
      </c>
      <c r="I10" s="51">
        <v>6</v>
      </c>
      <c r="J10" s="51">
        <v>7</v>
      </c>
      <c r="K10" s="51">
        <v>27</v>
      </c>
      <c r="L10" s="51">
        <v>26</v>
      </c>
    </row>
    <row r="11" spans="1:12" s="10" customFormat="1" ht="32.25" customHeight="1" x14ac:dyDescent="0.3">
      <c r="A11" s="6" t="s">
        <v>166</v>
      </c>
      <c r="B11" s="6">
        <v>48</v>
      </c>
      <c r="C11" s="6">
        <v>11</v>
      </c>
      <c r="D11" s="6">
        <f>F11+H11+J11+L11</f>
        <v>37</v>
      </c>
      <c r="E11" s="6">
        <v>0</v>
      </c>
      <c r="F11" s="6">
        <v>6</v>
      </c>
      <c r="G11" s="6">
        <v>0</v>
      </c>
      <c r="H11" s="6">
        <v>6</v>
      </c>
      <c r="I11" s="6">
        <v>3</v>
      </c>
      <c r="J11" s="6">
        <v>5</v>
      </c>
      <c r="K11" s="6">
        <v>8</v>
      </c>
      <c r="L11" s="6">
        <v>20</v>
      </c>
    </row>
    <row r="12" spans="1:12" s="10" customFormat="1" ht="32.25" customHeight="1" x14ac:dyDescent="0.3">
      <c r="A12" s="51" t="s">
        <v>200</v>
      </c>
      <c r="B12" s="41">
        <v>48</v>
      </c>
      <c r="C12" s="41">
        <v>11</v>
      </c>
      <c r="D12" s="41">
        <v>37</v>
      </c>
      <c r="E12" s="41">
        <v>1</v>
      </c>
      <c r="F12" s="41">
        <v>6</v>
      </c>
      <c r="G12" s="41">
        <v>0</v>
      </c>
      <c r="H12" s="41">
        <v>6</v>
      </c>
      <c r="I12" s="41">
        <v>3</v>
      </c>
      <c r="J12" s="41">
        <v>5</v>
      </c>
      <c r="K12" s="41">
        <v>8</v>
      </c>
      <c r="L12" s="41">
        <v>20</v>
      </c>
    </row>
    <row r="13" spans="1:12" s="12" customFormat="1" ht="32.25" customHeight="1" x14ac:dyDescent="0.3">
      <c r="A13" s="6" t="s">
        <v>167</v>
      </c>
      <c r="B13" s="6">
        <f t="shared" si="0"/>
        <v>27</v>
      </c>
      <c r="C13" s="6">
        <f t="shared" ref="C13:D15" si="1">E13+G13+I13+K13</f>
        <v>15</v>
      </c>
      <c r="D13" s="6">
        <f t="shared" si="1"/>
        <v>12</v>
      </c>
      <c r="E13" s="6">
        <v>2</v>
      </c>
      <c r="F13" s="6">
        <v>1</v>
      </c>
      <c r="G13" s="6">
        <v>4</v>
      </c>
      <c r="H13" s="6">
        <v>2</v>
      </c>
      <c r="I13" s="6">
        <v>1</v>
      </c>
      <c r="J13" s="6">
        <v>0</v>
      </c>
      <c r="K13" s="6">
        <v>8</v>
      </c>
      <c r="L13" s="6">
        <v>9</v>
      </c>
    </row>
    <row r="14" spans="1:12" s="10" customFormat="1" ht="32.25" customHeight="1" x14ac:dyDescent="0.3">
      <c r="A14" s="51" t="s">
        <v>44</v>
      </c>
      <c r="B14" s="41">
        <f t="shared" ref="B14" si="2">C14+D14</f>
        <v>27</v>
      </c>
      <c r="C14" s="41">
        <f t="shared" si="1"/>
        <v>15</v>
      </c>
      <c r="D14" s="41">
        <f t="shared" si="1"/>
        <v>12</v>
      </c>
      <c r="E14" s="41">
        <v>2</v>
      </c>
      <c r="F14" s="41">
        <v>1</v>
      </c>
      <c r="G14" s="41">
        <v>4</v>
      </c>
      <c r="H14" s="41">
        <v>2</v>
      </c>
      <c r="I14" s="41">
        <v>1</v>
      </c>
      <c r="J14" s="41">
        <v>0</v>
      </c>
      <c r="K14" s="41">
        <v>8</v>
      </c>
      <c r="L14" s="41">
        <v>9</v>
      </c>
    </row>
    <row r="15" spans="1:12" s="12" customFormat="1" ht="32.25" customHeight="1" x14ac:dyDescent="0.3">
      <c r="A15" s="6" t="s">
        <v>168</v>
      </c>
      <c r="B15" s="6">
        <f t="shared" si="0"/>
        <v>39</v>
      </c>
      <c r="C15" s="6">
        <f t="shared" si="1"/>
        <v>27</v>
      </c>
      <c r="D15" s="6">
        <f t="shared" si="1"/>
        <v>12</v>
      </c>
      <c r="E15" s="6">
        <v>9</v>
      </c>
      <c r="F15" s="6">
        <v>0</v>
      </c>
      <c r="G15" s="6">
        <v>3</v>
      </c>
      <c r="H15" s="6">
        <v>1</v>
      </c>
      <c r="I15" s="6">
        <v>5</v>
      </c>
      <c r="J15" s="6">
        <v>1</v>
      </c>
      <c r="K15" s="6">
        <v>10</v>
      </c>
      <c r="L15" s="6">
        <v>10</v>
      </c>
    </row>
    <row r="16" spans="1:12" s="10" customFormat="1" ht="32.25" customHeight="1" x14ac:dyDescent="0.3">
      <c r="A16" s="51" t="s">
        <v>52</v>
      </c>
      <c r="B16" s="41">
        <f t="shared" si="0"/>
        <v>39</v>
      </c>
      <c r="C16" s="51">
        <v>27</v>
      </c>
      <c r="D16" s="51">
        <v>12</v>
      </c>
      <c r="E16" s="51">
        <v>9</v>
      </c>
      <c r="F16" s="51">
        <v>0</v>
      </c>
      <c r="G16" s="51">
        <v>3</v>
      </c>
      <c r="H16" s="51">
        <v>1</v>
      </c>
      <c r="I16" s="51">
        <v>5</v>
      </c>
      <c r="J16" s="51">
        <v>1</v>
      </c>
      <c r="K16" s="51">
        <v>10</v>
      </c>
      <c r="L16" s="51">
        <v>10</v>
      </c>
    </row>
    <row r="17" spans="1:12" s="12" customFormat="1" ht="32.25" customHeight="1" x14ac:dyDescent="0.3">
      <c r="A17" s="6" t="s">
        <v>169</v>
      </c>
      <c r="B17" s="6">
        <f t="shared" si="0"/>
        <v>60</v>
      </c>
      <c r="C17" s="6">
        <v>38</v>
      </c>
      <c r="D17" s="6">
        <v>22</v>
      </c>
      <c r="E17" s="6">
        <v>5</v>
      </c>
      <c r="F17" s="6">
        <v>8</v>
      </c>
      <c r="G17" s="6">
        <v>8</v>
      </c>
      <c r="H17" s="6">
        <v>2</v>
      </c>
      <c r="I17" s="6">
        <v>10</v>
      </c>
      <c r="J17" s="6">
        <v>6</v>
      </c>
      <c r="K17" s="6">
        <v>15</v>
      </c>
      <c r="L17" s="6">
        <v>6</v>
      </c>
    </row>
    <row r="18" spans="1:12" s="10" customFormat="1" ht="32.25" customHeight="1" x14ac:dyDescent="0.3">
      <c r="A18" s="51" t="s">
        <v>64</v>
      </c>
      <c r="B18" s="41">
        <f t="shared" si="0"/>
        <v>60</v>
      </c>
      <c r="C18" s="41">
        <v>38</v>
      </c>
      <c r="D18" s="41">
        <v>22</v>
      </c>
      <c r="E18" s="41">
        <v>5</v>
      </c>
      <c r="F18" s="41">
        <v>8</v>
      </c>
      <c r="G18" s="41">
        <v>8</v>
      </c>
      <c r="H18" s="41">
        <v>2</v>
      </c>
      <c r="I18" s="41">
        <v>10</v>
      </c>
      <c r="J18" s="41">
        <v>6</v>
      </c>
      <c r="K18" s="41">
        <v>15</v>
      </c>
      <c r="L18" s="41">
        <v>6</v>
      </c>
    </row>
    <row r="19" spans="1:12" s="12" customFormat="1" ht="32.25" customHeight="1" x14ac:dyDescent="0.3">
      <c r="A19" s="6" t="s">
        <v>170</v>
      </c>
      <c r="B19" s="6">
        <f t="shared" si="0"/>
        <v>20</v>
      </c>
      <c r="C19" s="6">
        <v>14</v>
      </c>
      <c r="D19" s="6">
        <v>6</v>
      </c>
      <c r="E19" s="6">
        <v>1</v>
      </c>
      <c r="F19" s="6">
        <v>0</v>
      </c>
      <c r="G19" s="6">
        <v>1</v>
      </c>
      <c r="H19" s="6">
        <v>3</v>
      </c>
      <c r="I19" s="6">
        <v>2</v>
      </c>
      <c r="J19" s="6">
        <v>0</v>
      </c>
      <c r="K19" s="6">
        <v>10</v>
      </c>
      <c r="L19" s="6">
        <v>3</v>
      </c>
    </row>
    <row r="20" spans="1:12" s="10" customFormat="1" ht="32.25" customHeight="1" x14ac:dyDescent="0.3">
      <c r="A20" s="6" t="s">
        <v>171</v>
      </c>
      <c r="B20" s="6">
        <f t="shared" si="0"/>
        <v>36</v>
      </c>
      <c r="C20" s="6">
        <v>30</v>
      </c>
      <c r="D20" s="6">
        <v>6</v>
      </c>
      <c r="E20" s="6">
        <v>5</v>
      </c>
      <c r="F20" s="6">
        <v>2</v>
      </c>
      <c r="G20" s="6">
        <v>3</v>
      </c>
      <c r="H20" s="6">
        <v>2</v>
      </c>
      <c r="I20" s="6">
        <v>4</v>
      </c>
      <c r="J20" s="6">
        <v>2</v>
      </c>
      <c r="K20" s="6">
        <v>18</v>
      </c>
      <c r="L20" s="6">
        <v>0</v>
      </c>
    </row>
    <row r="21" spans="1:12" s="12" customFormat="1" ht="32.25" customHeight="1" x14ac:dyDescent="0.3">
      <c r="A21" s="51" t="s">
        <v>75</v>
      </c>
      <c r="B21" s="41">
        <f t="shared" si="0"/>
        <v>56</v>
      </c>
      <c r="C21" s="51">
        <v>44</v>
      </c>
      <c r="D21" s="51">
        <v>12</v>
      </c>
      <c r="E21" s="51">
        <v>6</v>
      </c>
      <c r="F21" s="51">
        <v>2</v>
      </c>
      <c r="G21" s="51">
        <v>4</v>
      </c>
      <c r="H21" s="51">
        <v>5</v>
      </c>
      <c r="I21" s="51">
        <v>6</v>
      </c>
      <c r="J21" s="51">
        <v>2</v>
      </c>
      <c r="K21" s="51">
        <v>28</v>
      </c>
      <c r="L21" s="51">
        <v>3</v>
      </c>
    </row>
    <row r="22" spans="1:12" s="10" customFormat="1" ht="32.25" customHeight="1" x14ac:dyDescent="0.3">
      <c r="A22" s="6" t="s">
        <v>172</v>
      </c>
      <c r="B22" s="6">
        <f t="shared" si="0"/>
        <v>52</v>
      </c>
      <c r="C22" s="6">
        <v>25</v>
      </c>
      <c r="D22" s="6">
        <v>27</v>
      </c>
      <c r="E22" s="6">
        <v>4</v>
      </c>
      <c r="F22" s="6">
        <v>5</v>
      </c>
      <c r="G22" s="6">
        <v>5</v>
      </c>
      <c r="H22" s="6">
        <v>4</v>
      </c>
      <c r="I22" s="6">
        <v>5</v>
      </c>
      <c r="J22" s="6">
        <v>4</v>
      </c>
      <c r="K22" s="6">
        <v>11</v>
      </c>
      <c r="L22" s="6">
        <v>14</v>
      </c>
    </row>
    <row r="23" spans="1:12" s="10" customFormat="1" ht="32.25" customHeight="1" x14ac:dyDescent="0.3">
      <c r="A23" s="6" t="s">
        <v>173</v>
      </c>
      <c r="B23" s="6">
        <f t="shared" si="0"/>
        <v>41</v>
      </c>
      <c r="C23" s="6">
        <v>22</v>
      </c>
      <c r="D23" s="6">
        <v>19</v>
      </c>
      <c r="E23" s="6">
        <v>3</v>
      </c>
      <c r="F23" s="6">
        <v>3</v>
      </c>
      <c r="G23" s="6">
        <v>3</v>
      </c>
      <c r="H23" s="6">
        <v>4</v>
      </c>
      <c r="I23" s="6">
        <v>2</v>
      </c>
      <c r="J23" s="6">
        <v>3</v>
      </c>
      <c r="K23" s="6">
        <v>14</v>
      </c>
      <c r="L23" s="6">
        <v>9</v>
      </c>
    </row>
    <row r="24" spans="1:12" s="12" customFormat="1" ht="32.25" customHeight="1" x14ac:dyDescent="0.3">
      <c r="A24" s="51" t="s">
        <v>82</v>
      </c>
      <c r="B24" s="41">
        <f t="shared" si="0"/>
        <v>93</v>
      </c>
      <c r="C24" s="51">
        <v>47</v>
      </c>
      <c r="D24" s="51">
        <v>46</v>
      </c>
      <c r="E24" s="51">
        <v>7</v>
      </c>
      <c r="F24" s="51">
        <v>8</v>
      </c>
      <c r="G24" s="51">
        <v>8</v>
      </c>
      <c r="H24" s="51">
        <v>8</v>
      </c>
      <c r="I24" s="51">
        <v>7</v>
      </c>
      <c r="J24" s="51">
        <v>7</v>
      </c>
      <c r="K24" s="51">
        <v>25</v>
      </c>
      <c r="L24" s="51">
        <v>23</v>
      </c>
    </row>
    <row r="25" spans="1:12" s="10" customFormat="1" ht="32.25" customHeight="1" x14ac:dyDescent="0.3">
      <c r="A25" s="52" t="s">
        <v>174</v>
      </c>
      <c r="B25" s="52">
        <f t="shared" ref="B25:L25" si="3">B7+B10+B12+B14+B16+B18+B21+B24</f>
        <v>438</v>
      </c>
      <c r="C25" s="52">
        <f t="shared" si="3"/>
        <v>240</v>
      </c>
      <c r="D25" s="52">
        <f t="shared" si="3"/>
        <v>198</v>
      </c>
      <c r="E25" s="52">
        <f t="shared" si="3"/>
        <v>36</v>
      </c>
      <c r="F25" s="52">
        <f t="shared" si="3"/>
        <v>34</v>
      </c>
      <c r="G25" s="52">
        <f t="shared" si="3"/>
        <v>39</v>
      </c>
      <c r="H25" s="52">
        <f t="shared" si="3"/>
        <v>31</v>
      </c>
      <c r="I25" s="52">
        <f t="shared" si="3"/>
        <v>40</v>
      </c>
      <c r="J25" s="52">
        <f t="shared" si="3"/>
        <v>29</v>
      </c>
      <c r="K25" s="52">
        <f t="shared" si="3"/>
        <v>126</v>
      </c>
      <c r="L25" s="52">
        <f t="shared" si="3"/>
        <v>104</v>
      </c>
    </row>
    <row r="28" spans="1:12" ht="33.75" customHeight="1" x14ac:dyDescent="0.3">
      <c r="A28" s="21" t="s">
        <v>186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</row>
  </sheetData>
  <mergeCells count="9">
    <mergeCell ref="A28:L28"/>
    <mergeCell ref="A1:L1"/>
    <mergeCell ref="A2:L2"/>
    <mergeCell ref="A3:A4"/>
    <mergeCell ref="B3:D3"/>
    <mergeCell ref="E3:F3"/>
    <mergeCell ref="G3:H3"/>
    <mergeCell ref="I3:J3"/>
    <mergeCell ref="K3:L3"/>
  </mergeCells>
  <phoneticPr fontId="23" type="noConversion"/>
  <conditionalFormatting sqref="M7:IP7 M21:IF21 M24:IB24 M10:IK10 M12:IE12 M14:IE14 M16:IE16 M18:IB18">
    <cfRule type="cellIs" dxfId="0" priority="0" operator="greaterThanOrEqual">
      <formula>0</formula>
    </cfRule>
  </conditionalFormatting>
  <printOptions horizontalCentered="1"/>
  <pageMargins left="0.55118110236220474" right="0.15748031496062992" top="0.78740157480314965" bottom="0.59055118110236227" header="0.31496062992125984" footer="0.19685039370078741"/>
  <pageSetup paperSize="9" scale="72" orientation="portrait" r:id="rId1"/>
  <headerFooter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topLeftCell="A10" zoomScale="70" workbookViewId="0">
      <selection activeCell="R16" sqref="R16"/>
    </sheetView>
  </sheetViews>
  <sheetFormatPr defaultColWidth="10" defaultRowHeight="16.5" customHeight="1" x14ac:dyDescent="0.3"/>
  <cols>
    <col min="1" max="1" width="38.6640625" style="9" customWidth="1"/>
    <col min="2" max="4" width="10.6640625" style="3" customWidth="1"/>
    <col min="5" max="12" width="9.5546875" style="3" customWidth="1"/>
    <col min="13" max="16384" width="10" style="9"/>
  </cols>
  <sheetData>
    <row r="1" spans="1:14" s="10" customFormat="1" ht="41.25" customHeight="1" x14ac:dyDescent="0.3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s="10" customFormat="1" ht="41.25" customHeight="1" x14ac:dyDescent="0.3">
      <c r="A2" s="36" t="s">
        <v>175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8"/>
    </row>
    <row r="3" spans="1:14" s="10" customFormat="1" ht="19.5" customHeight="1" x14ac:dyDescent="0.3">
      <c r="A3" s="39" t="s">
        <v>86</v>
      </c>
      <c r="B3" s="27" t="s">
        <v>3</v>
      </c>
      <c r="C3" s="27"/>
      <c r="D3" s="20"/>
      <c r="E3" s="19" t="s">
        <v>4</v>
      </c>
      <c r="F3" s="20"/>
      <c r="G3" s="19" t="s">
        <v>5</v>
      </c>
      <c r="H3" s="20"/>
      <c r="I3" s="19" t="s">
        <v>6</v>
      </c>
      <c r="J3" s="20"/>
      <c r="K3" s="19" t="s">
        <v>7</v>
      </c>
      <c r="L3" s="20"/>
      <c r="M3" s="19" t="s">
        <v>11</v>
      </c>
      <c r="N3" s="20"/>
    </row>
    <row r="4" spans="1:14" s="10" customFormat="1" ht="17.25" customHeight="1" x14ac:dyDescent="0.3">
      <c r="A4" s="40"/>
      <c r="B4" s="14" t="s">
        <v>12</v>
      </c>
      <c r="C4" s="5" t="s">
        <v>13</v>
      </c>
      <c r="D4" s="5" t="s">
        <v>14</v>
      </c>
      <c r="E4" s="5" t="s">
        <v>13</v>
      </c>
      <c r="F4" s="5" t="s">
        <v>14</v>
      </c>
      <c r="G4" s="5" t="s">
        <v>13</v>
      </c>
      <c r="H4" s="5" t="s">
        <v>14</v>
      </c>
      <c r="I4" s="5" t="s">
        <v>13</v>
      </c>
      <c r="J4" s="5" t="s">
        <v>14</v>
      </c>
      <c r="K4" s="5" t="s">
        <v>13</v>
      </c>
      <c r="L4" s="5" t="s">
        <v>14</v>
      </c>
      <c r="M4" s="5" t="s">
        <v>13</v>
      </c>
      <c r="N4" s="5" t="s">
        <v>14</v>
      </c>
    </row>
    <row r="5" spans="1:14" ht="21.75" customHeight="1" x14ac:dyDescent="0.3">
      <c r="A5" s="6" t="s">
        <v>19</v>
      </c>
      <c r="B5" s="16">
        <f>C5+D5</f>
        <v>378</v>
      </c>
      <c r="C5" s="16">
        <f>E5+G5+I5+K5+M5</f>
        <v>119</v>
      </c>
      <c r="D5" s="16">
        <f>F5+H5+J5+L5+N5</f>
        <v>259</v>
      </c>
      <c r="E5" s="16">
        <v>43</v>
      </c>
      <c r="F5" s="16">
        <v>68</v>
      </c>
      <c r="G5" s="16">
        <v>20</v>
      </c>
      <c r="H5" s="16">
        <v>60</v>
      </c>
      <c r="I5" s="16">
        <v>19</v>
      </c>
      <c r="J5" s="16">
        <v>52</v>
      </c>
      <c r="K5" s="16">
        <v>19</v>
      </c>
      <c r="L5" s="16">
        <v>51</v>
      </c>
      <c r="M5" s="16">
        <v>18</v>
      </c>
      <c r="N5" s="16">
        <v>28</v>
      </c>
    </row>
    <row r="6" spans="1:14" ht="21.75" customHeight="1" x14ac:dyDescent="0.3">
      <c r="A6" s="6" t="s">
        <v>20</v>
      </c>
      <c r="B6" s="16">
        <f t="shared" ref="B6:B23" si="0">C6+D6</f>
        <v>212</v>
      </c>
      <c r="C6" s="16">
        <f t="shared" ref="C6:C23" si="1">E6+G6+I6+K6+M6</f>
        <v>124</v>
      </c>
      <c r="D6" s="16">
        <f t="shared" ref="D6:D23" si="2">F6+H6+J6+L6+N6</f>
        <v>88</v>
      </c>
      <c r="E6" s="16">
        <v>31</v>
      </c>
      <c r="F6" s="16">
        <v>23</v>
      </c>
      <c r="G6" s="16">
        <v>33</v>
      </c>
      <c r="H6" s="16">
        <v>19</v>
      </c>
      <c r="I6" s="16">
        <v>26</v>
      </c>
      <c r="J6" s="16">
        <v>14</v>
      </c>
      <c r="K6" s="16">
        <v>23</v>
      </c>
      <c r="L6" s="16">
        <v>22</v>
      </c>
      <c r="M6" s="16">
        <v>11</v>
      </c>
      <c r="N6" s="16">
        <v>10</v>
      </c>
    </row>
    <row r="7" spans="1:14" ht="21.75" customHeight="1" x14ac:dyDescent="0.3">
      <c r="A7" s="6" t="s">
        <v>21</v>
      </c>
      <c r="B7" s="16">
        <f t="shared" si="0"/>
        <v>198</v>
      </c>
      <c r="C7" s="16">
        <f t="shared" si="1"/>
        <v>94</v>
      </c>
      <c r="D7" s="16">
        <f t="shared" si="2"/>
        <v>104</v>
      </c>
      <c r="E7" s="16">
        <v>30</v>
      </c>
      <c r="F7" s="16">
        <v>29</v>
      </c>
      <c r="G7" s="16">
        <v>14</v>
      </c>
      <c r="H7" s="16">
        <v>24</v>
      </c>
      <c r="I7" s="16">
        <v>22</v>
      </c>
      <c r="J7" s="16">
        <v>26</v>
      </c>
      <c r="K7" s="16">
        <v>20</v>
      </c>
      <c r="L7" s="16">
        <v>13</v>
      </c>
      <c r="M7" s="16">
        <v>8</v>
      </c>
      <c r="N7" s="16">
        <v>12</v>
      </c>
    </row>
    <row r="8" spans="1:14" ht="21.75" customHeight="1" x14ac:dyDescent="0.3">
      <c r="A8" s="6" t="s">
        <v>60</v>
      </c>
      <c r="B8" s="16">
        <f t="shared" si="0"/>
        <v>1</v>
      </c>
      <c r="C8" s="16">
        <f t="shared" si="1"/>
        <v>0</v>
      </c>
      <c r="D8" s="16">
        <f t="shared" si="2"/>
        <v>1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1</v>
      </c>
    </row>
    <row r="9" spans="1:14" ht="21.75" customHeight="1" x14ac:dyDescent="0.3">
      <c r="A9" s="6" t="s">
        <v>176</v>
      </c>
      <c r="B9" s="16">
        <f t="shared" si="0"/>
        <v>487</v>
      </c>
      <c r="C9" s="16">
        <f t="shared" si="1"/>
        <v>149</v>
      </c>
      <c r="D9" s="16">
        <f t="shared" si="2"/>
        <v>338</v>
      </c>
      <c r="E9" s="16">
        <v>42</v>
      </c>
      <c r="F9" s="16">
        <v>79</v>
      </c>
      <c r="G9" s="16">
        <v>34</v>
      </c>
      <c r="H9" s="16">
        <v>87</v>
      </c>
      <c r="I9" s="16">
        <v>25</v>
      </c>
      <c r="J9" s="16">
        <v>84</v>
      </c>
      <c r="K9" s="16">
        <v>34</v>
      </c>
      <c r="L9" s="16">
        <v>74</v>
      </c>
      <c r="M9" s="16">
        <v>14</v>
      </c>
      <c r="N9" s="16">
        <v>14</v>
      </c>
    </row>
    <row r="10" spans="1:14" ht="21.75" customHeight="1" x14ac:dyDescent="0.3">
      <c r="A10" s="6" t="s">
        <v>182</v>
      </c>
      <c r="B10" s="16">
        <f t="shared" si="0"/>
        <v>266</v>
      </c>
      <c r="C10" s="16">
        <f t="shared" si="1"/>
        <v>124</v>
      </c>
      <c r="D10" s="16">
        <f t="shared" si="2"/>
        <v>142</v>
      </c>
      <c r="E10" s="16">
        <v>23</v>
      </c>
      <c r="F10" s="16">
        <v>36</v>
      </c>
      <c r="G10" s="16">
        <v>33</v>
      </c>
      <c r="H10" s="16">
        <v>40</v>
      </c>
      <c r="I10" s="16">
        <v>26</v>
      </c>
      <c r="J10" s="16">
        <v>33</v>
      </c>
      <c r="K10" s="16">
        <v>26</v>
      </c>
      <c r="L10" s="16">
        <v>26</v>
      </c>
      <c r="M10" s="16">
        <v>16</v>
      </c>
      <c r="N10" s="16">
        <v>7</v>
      </c>
    </row>
    <row r="11" spans="1:14" ht="21.75" customHeight="1" x14ac:dyDescent="0.3">
      <c r="A11" s="6" t="s">
        <v>177</v>
      </c>
      <c r="B11" s="16">
        <f t="shared" si="0"/>
        <v>524</v>
      </c>
      <c r="C11" s="16">
        <f t="shared" si="1"/>
        <v>214</v>
      </c>
      <c r="D11" s="16">
        <f t="shared" si="2"/>
        <v>310</v>
      </c>
      <c r="E11" s="16">
        <v>54</v>
      </c>
      <c r="F11" s="16">
        <v>63</v>
      </c>
      <c r="G11" s="16">
        <v>46</v>
      </c>
      <c r="H11" s="16">
        <v>71</v>
      </c>
      <c r="I11" s="16">
        <v>45</v>
      </c>
      <c r="J11" s="16">
        <v>76</v>
      </c>
      <c r="K11" s="16">
        <v>45</v>
      </c>
      <c r="L11" s="16">
        <v>78</v>
      </c>
      <c r="M11" s="16">
        <v>24</v>
      </c>
      <c r="N11" s="16">
        <v>22</v>
      </c>
    </row>
    <row r="12" spans="1:14" ht="21.75" customHeight="1" x14ac:dyDescent="0.3">
      <c r="A12" s="6" t="s">
        <v>178</v>
      </c>
      <c r="B12" s="16">
        <f t="shared" si="0"/>
        <v>233</v>
      </c>
      <c r="C12" s="16">
        <f t="shared" si="1"/>
        <v>46</v>
      </c>
      <c r="D12" s="16">
        <f t="shared" si="2"/>
        <v>187</v>
      </c>
      <c r="E12" s="16">
        <v>11</v>
      </c>
      <c r="F12" s="16">
        <v>43</v>
      </c>
      <c r="G12" s="16">
        <v>12</v>
      </c>
      <c r="H12" s="16">
        <v>48</v>
      </c>
      <c r="I12" s="16">
        <v>10</v>
      </c>
      <c r="J12" s="16">
        <v>46</v>
      </c>
      <c r="K12" s="16">
        <v>8</v>
      </c>
      <c r="L12" s="16">
        <v>40</v>
      </c>
      <c r="M12" s="16">
        <v>5</v>
      </c>
      <c r="N12" s="16">
        <v>10</v>
      </c>
    </row>
    <row r="13" spans="1:14" ht="21.75" customHeight="1" x14ac:dyDescent="0.3">
      <c r="A13" s="6" t="s">
        <v>179</v>
      </c>
      <c r="B13" s="16">
        <f t="shared" si="0"/>
        <v>211</v>
      </c>
      <c r="C13" s="16">
        <f t="shared" si="1"/>
        <v>156</v>
      </c>
      <c r="D13" s="16">
        <f t="shared" si="2"/>
        <v>55</v>
      </c>
      <c r="E13" s="16">
        <v>39</v>
      </c>
      <c r="F13" s="16">
        <v>12</v>
      </c>
      <c r="G13" s="16">
        <v>33</v>
      </c>
      <c r="H13" s="16">
        <v>15</v>
      </c>
      <c r="I13" s="16">
        <v>37</v>
      </c>
      <c r="J13" s="16">
        <v>11</v>
      </c>
      <c r="K13" s="16">
        <v>34</v>
      </c>
      <c r="L13" s="16">
        <v>12</v>
      </c>
      <c r="M13" s="16">
        <v>13</v>
      </c>
      <c r="N13" s="16">
        <v>5</v>
      </c>
    </row>
    <row r="14" spans="1:14" ht="21.75" customHeight="1" x14ac:dyDescent="0.3">
      <c r="A14" s="6" t="s">
        <v>54</v>
      </c>
      <c r="B14" s="16">
        <f t="shared" si="0"/>
        <v>216</v>
      </c>
      <c r="C14" s="16">
        <f t="shared" si="1"/>
        <v>74</v>
      </c>
      <c r="D14" s="16">
        <f t="shared" si="2"/>
        <v>142</v>
      </c>
      <c r="E14" s="16">
        <v>21</v>
      </c>
      <c r="F14" s="16">
        <v>37</v>
      </c>
      <c r="G14" s="16">
        <v>20</v>
      </c>
      <c r="H14" s="16">
        <v>34</v>
      </c>
      <c r="I14" s="16">
        <v>11</v>
      </c>
      <c r="J14" s="16">
        <v>35</v>
      </c>
      <c r="K14" s="16">
        <v>13</v>
      </c>
      <c r="L14" s="16">
        <v>29</v>
      </c>
      <c r="M14" s="16">
        <v>9</v>
      </c>
      <c r="N14" s="16">
        <v>7</v>
      </c>
    </row>
    <row r="15" spans="1:14" ht="21.75" customHeight="1" x14ac:dyDescent="0.3">
      <c r="A15" s="6" t="s">
        <v>30</v>
      </c>
      <c r="B15" s="16">
        <f t="shared" si="0"/>
        <v>487</v>
      </c>
      <c r="C15" s="16">
        <f t="shared" si="1"/>
        <v>112</v>
      </c>
      <c r="D15" s="16">
        <f t="shared" si="2"/>
        <v>375</v>
      </c>
      <c r="E15" s="16">
        <v>28</v>
      </c>
      <c r="F15" s="16">
        <v>87</v>
      </c>
      <c r="G15" s="16">
        <v>30</v>
      </c>
      <c r="H15" s="16">
        <v>74</v>
      </c>
      <c r="I15" s="16">
        <v>20</v>
      </c>
      <c r="J15" s="16">
        <v>79</v>
      </c>
      <c r="K15" s="16">
        <v>22</v>
      </c>
      <c r="L15" s="16">
        <v>72</v>
      </c>
      <c r="M15" s="16">
        <v>12</v>
      </c>
      <c r="N15" s="16">
        <v>63</v>
      </c>
    </row>
    <row r="16" spans="1:14" ht="21.75" customHeight="1" x14ac:dyDescent="0.3">
      <c r="A16" s="6" t="s">
        <v>33</v>
      </c>
      <c r="B16" s="16">
        <f t="shared" si="0"/>
        <v>381</v>
      </c>
      <c r="C16" s="16">
        <f t="shared" si="1"/>
        <v>118</v>
      </c>
      <c r="D16" s="16">
        <f t="shared" si="2"/>
        <v>263</v>
      </c>
      <c r="E16" s="16">
        <v>28</v>
      </c>
      <c r="F16" s="16">
        <v>61</v>
      </c>
      <c r="G16" s="16">
        <v>27</v>
      </c>
      <c r="H16" s="16">
        <v>66</v>
      </c>
      <c r="I16" s="16">
        <v>27</v>
      </c>
      <c r="J16" s="16">
        <v>60</v>
      </c>
      <c r="K16" s="16">
        <v>25</v>
      </c>
      <c r="L16" s="16">
        <v>65</v>
      </c>
      <c r="M16" s="16">
        <v>11</v>
      </c>
      <c r="N16" s="16">
        <v>11</v>
      </c>
    </row>
    <row r="17" spans="1:14" ht="21.75" customHeight="1" x14ac:dyDescent="0.3">
      <c r="A17" s="6" t="s">
        <v>180</v>
      </c>
      <c r="B17" s="16">
        <f t="shared" si="0"/>
        <v>2</v>
      </c>
      <c r="C17" s="16">
        <f t="shared" si="1"/>
        <v>1</v>
      </c>
      <c r="D17" s="16">
        <f t="shared" si="2"/>
        <v>1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1</v>
      </c>
      <c r="N17" s="16">
        <v>1</v>
      </c>
    </row>
    <row r="18" spans="1:14" ht="21.75" customHeight="1" x14ac:dyDescent="0.3">
      <c r="A18" s="6" t="s">
        <v>39</v>
      </c>
      <c r="B18" s="16">
        <f t="shared" si="0"/>
        <v>267</v>
      </c>
      <c r="C18" s="16">
        <f t="shared" si="1"/>
        <v>74</v>
      </c>
      <c r="D18" s="16">
        <f t="shared" si="2"/>
        <v>193</v>
      </c>
      <c r="E18" s="16">
        <v>20</v>
      </c>
      <c r="F18" s="16">
        <v>38</v>
      </c>
      <c r="G18" s="16">
        <v>14</v>
      </c>
      <c r="H18" s="16">
        <v>52</v>
      </c>
      <c r="I18" s="16">
        <v>16</v>
      </c>
      <c r="J18" s="16">
        <v>54</v>
      </c>
      <c r="K18" s="16">
        <v>22</v>
      </c>
      <c r="L18" s="16">
        <v>42</v>
      </c>
      <c r="M18" s="16">
        <v>2</v>
      </c>
      <c r="N18" s="16">
        <v>7</v>
      </c>
    </row>
    <row r="19" spans="1:14" ht="21.75" customHeight="1" x14ac:dyDescent="0.3">
      <c r="A19" s="6" t="s">
        <v>80</v>
      </c>
      <c r="B19" s="16">
        <f t="shared" si="0"/>
        <v>412</v>
      </c>
      <c r="C19" s="16">
        <f t="shared" si="1"/>
        <v>216</v>
      </c>
      <c r="D19" s="16">
        <f t="shared" si="2"/>
        <v>196</v>
      </c>
      <c r="E19" s="16">
        <v>58</v>
      </c>
      <c r="F19" s="16">
        <v>42</v>
      </c>
      <c r="G19" s="16">
        <v>52</v>
      </c>
      <c r="H19" s="16">
        <v>39</v>
      </c>
      <c r="I19" s="16">
        <v>49</v>
      </c>
      <c r="J19" s="16">
        <v>48</v>
      </c>
      <c r="K19" s="16">
        <v>37</v>
      </c>
      <c r="L19" s="16">
        <v>56</v>
      </c>
      <c r="M19" s="16">
        <v>20</v>
      </c>
      <c r="N19" s="16">
        <v>11</v>
      </c>
    </row>
    <row r="20" spans="1:14" ht="21.75" customHeight="1" x14ac:dyDescent="0.3">
      <c r="A20" s="6" t="s">
        <v>49</v>
      </c>
      <c r="B20" s="16">
        <f t="shared" si="0"/>
        <v>246</v>
      </c>
      <c r="C20" s="16">
        <f t="shared" si="1"/>
        <v>94</v>
      </c>
      <c r="D20" s="16">
        <f t="shared" si="2"/>
        <v>152</v>
      </c>
      <c r="E20" s="16">
        <v>21</v>
      </c>
      <c r="F20" s="16">
        <v>34</v>
      </c>
      <c r="G20" s="16">
        <v>24</v>
      </c>
      <c r="H20" s="16">
        <v>41</v>
      </c>
      <c r="I20" s="16">
        <v>18</v>
      </c>
      <c r="J20" s="16">
        <v>37</v>
      </c>
      <c r="K20" s="16">
        <v>24</v>
      </c>
      <c r="L20" s="16">
        <v>33</v>
      </c>
      <c r="M20" s="16">
        <v>7</v>
      </c>
      <c r="N20" s="16">
        <v>7</v>
      </c>
    </row>
    <row r="21" spans="1:14" ht="21.75" customHeight="1" x14ac:dyDescent="0.3">
      <c r="A21" s="6" t="s">
        <v>16</v>
      </c>
      <c r="B21" s="16">
        <f t="shared" si="0"/>
        <v>217</v>
      </c>
      <c r="C21" s="16">
        <f t="shared" si="1"/>
        <v>48</v>
      </c>
      <c r="D21" s="16">
        <f t="shared" si="2"/>
        <v>169</v>
      </c>
      <c r="E21" s="16">
        <v>12</v>
      </c>
      <c r="F21" s="16">
        <v>38</v>
      </c>
      <c r="G21" s="16">
        <v>12</v>
      </c>
      <c r="H21" s="16">
        <v>42</v>
      </c>
      <c r="I21" s="16">
        <v>7</v>
      </c>
      <c r="J21" s="16">
        <v>50</v>
      </c>
      <c r="K21" s="16">
        <v>16</v>
      </c>
      <c r="L21" s="16">
        <v>37</v>
      </c>
      <c r="M21" s="16">
        <v>1</v>
      </c>
      <c r="N21" s="16">
        <v>2</v>
      </c>
    </row>
    <row r="22" spans="1:14" ht="24" customHeight="1" x14ac:dyDescent="0.3">
      <c r="A22" s="6" t="s">
        <v>81</v>
      </c>
      <c r="B22" s="16">
        <f t="shared" si="0"/>
        <v>156</v>
      </c>
      <c r="C22" s="16">
        <f t="shared" si="1"/>
        <v>69</v>
      </c>
      <c r="D22" s="16">
        <f t="shared" si="2"/>
        <v>87</v>
      </c>
      <c r="E22" s="16">
        <v>20</v>
      </c>
      <c r="F22" s="16">
        <v>26</v>
      </c>
      <c r="G22" s="16">
        <v>20</v>
      </c>
      <c r="H22" s="16">
        <v>21</v>
      </c>
      <c r="I22" s="16">
        <v>14</v>
      </c>
      <c r="J22" s="16">
        <v>17</v>
      </c>
      <c r="K22" s="16">
        <v>9</v>
      </c>
      <c r="L22" s="16">
        <v>14</v>
      </c>
      <c r="M22" s="16">
        <v>6</v>
      </c>
      <c r="N22" s="16">
        <v>9</v>
      </c>
    </row>
    <row r="23" spans="1:14" ht="28.8" customHeight="1" x14ac:dyDescent="0.3">
      <c r="A23" s="6" t="s">
        <v>181</v>
      </c>
      <c r="B23" s="16">
        <f t="shared" si="0"/>
        <v>4894</v>
      </c>
      <c r="C23" s="16">
        <f t="shared" si="1"/>
        <v>1832</v>
      </c>
      <c r="D23" s="16">
        <f t="shared" si="2"/>
        <v>3062</v>
      </c>
      <c r="E23" s="16">
        <f t="shared" ref="E23:N23" si="3">SUM(E5:E22)</f>
        <v>481</v>
      </c>
      <c r="F23" s="16">
        <f t="shared" si="3"/>
        <v>716</v>
      </c>
      <c r="G23" s="16">
        <f t="shared" si="3"/>
        <v>424</v>
      </c>
      <c r="H23" s="16">
        <f t="shared" si="3"/>
        <v>733</v>
      </c>
      <c r="I23" s="16">
        <f t="shared" si="3"/>
        <v>372</v>
      </c>
      <c r="J23" s="16">
        <f t="shared" si="3"/>
        <v>722</v>
      </c>
      <c r="K23" s="16">
        <f t="shared" si="3"/>
        <v>377</v>
      </c>
      <c r="L23" s="16">
        <f t="shared" si="3"/>
        <v>664</v>
      </c>
      <c r="M23" s="16">
        <f t="shared" si="3"/>
        <v>178</v>
      </c>
      <c r="N23" s="16">
        <f t="shared" si="3"/>
        <v>227</v>
      </c>
    </row>
    <row r="24" spans="1:14" ht="21.75" customHeight="1" x14ac:dyDescent="0.3"/>
    <row r="25" spans="1:14" ht="21.75" customHeight="1" x14ac:dyDescent="0.3">
      <c r="A25" s="9" t="s">
        <v>187</v>
      </c>
    </row>
    <row r="26" spans="1:14" ht="16.5" customHeight="1" x14ac:dyDescent="0.3">
      <c r="A26" s="9" t="s">
        <v>183</v>
      </c>
    </row>
    <row r="28" spans="1:14" ht="33.75" customHeight="1" x14ac:dyDescent="0.3"/>
  </sheetData>
  <mergeCells count="9">
    <mergeCell ref="A1:N1"/>
    <mergeCell ref="A2:N2"/>
    <mergeCell ref="A3:A4"/>
    <mergeCell ref="B3:D3"/>
    <mergeCell ref="E3:F3"/>
    <mergeCell ref="G3:H3"/>
    <mergeCell ref="I3:J3"/>
    <mergeCell ref="K3:L3"/>
    <mergeCell ref="M3:N3"/>
  </mergeCells>
  <phoneticPr fontId="23" type="noConversion"/>
  <printOptions horizontalCentered="1"/>
  <pageMargins left="0.55118110236220474" right="0.15748031496062992" top="0.78740157480314965" bottom="0.59055118110236227" header="0.31496062992125984" footer="0.19685039370078741"/>
  <pageSetup paperSize="9" scale="72" orientation="portrait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3</vt:i4>
      </vt:variant>
    </vt:vector>
  </HeadingPairs>
  <TitlesOfParts>
    <vt:vector size="8" baseType="lpstr">
      <vt:lpstr>學士班</vt:lpstr>
      <vt:lpstr>碩士班</vt:lpstr>
      <vt:lpstr>碩士在職</vt:lpstr>
      <vt:lpstr>博士班</vt:lpstr>
      <vt:lpstr>進修部</vt:lpstr>
      <vt:lpstr>碩士在職!Print_Titles</vt:lpstr>
      <vt:lpstr>碩士班!Print_Titles</vt:lpstr>
      <vt:lpstr>學士班!Print_Titles</vt:lpstr>
    </vt:vector>
  </TitlesOfParts>
  <Company>輔仁大學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輔仁大學</dc:creator>
  <cp:lastModifiedBy>admin</cp:lastModifiedBy>
  <cp:lastPrinted>2011-02-21T00:00:13Z</cp:lastPrinted>
  <dcterms:created xsi:type="dcterms:W3CDTF">2007-06-01T00:33:07Z</dcterms:created>
  <dcterms:modified xsi:type="dcterms:W3CDTF">2016-12-13T01:10:49Z</dcterms:modified>
</cp:coreProperties>
</file>